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ndre\Desktop\Pryslyste\"/>
    </mc:Choice>
  </mc:AlternateContent>
  <bookViews>
    <workbookView xWindow="0" yWindow="0" windowWidth="28800" windowHeight="12315"/>
  </bookViews>
  <sheets>
    <sheet name="Closwa Order" sheetId="1" r:id="rId1"/>
  </sheets>
  <definedNames>
    <definedName name="_xlnm.Print_Area" localSheetId="0">'Closwa Order'!$A$1:$K$172</definedName>
  </definedNames>
  <calcPr calcId="152511"/>
</workbook>
</file>

<file path=xl/calcChain.xml><?xml version="1.0" encoding="utf-8"?>
<calcChain xmlns="http://schemas.openxmlformats.org/spreadsheetml/2006/main">
  <c r="J75" i="1" l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59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" i="1"/>
  <c r="J3" i="1"/>
  <c r="J4" i="1"/>
  <c r="J6" i="1"/>
  <c r="J30" i="1"/>
  <c r="J57" i="1"/>
  <c r="J74" i="1"/>
  <c r="J92" i="1"/>
  <c r="J93" i="1"/>
  <c r="J94" i="1"/>
  <c r="J95" i="1"/>
  <c r="J96" i="1"/>
  <c r="J98" i="1"/>
  <c r="J99" i="1"/>
  <c r="E4" i="1" l="1"/>
  <c r="E5" i="1" s="1"/>
  <c r="E6" i="1" s="1"/>
  <c r="E7" i="1" s="1"/>
  <c r="E8" i="1" s="1"/>
  <c r="E9" i="1" s="1"/>
  <c r="E10" i="1" s="1"/>
  <c r="E11" i="1" s="1"/>
  <c r="E12" i="1" s="1"/>
  <c r="E13" i="1" s="1"/>
  <c r="E14" i="1" s="1"/>
  <c r="E15" i="1" s="1"/>
  <c r="E16" i="1" s="1"/>
  <c r="E17" i="1" s="1"/>
  <c r="E18" i="1" s="1"/>
  <c r="E19" i="1" s="1"/>
  <c r="E20" i="1" s="1"/>
  <c r="E21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E34" i="1" s="1"/>
  <c r="E35" i="1" s="1"/>
  <c r="E36" i="1" s="1"/>
  <c r="E37" i="1" s="1"/>
  <c r="E38" i="1" s="1"/>
  <c r="E39" i="1" s="1"/>
  <c r="E40" i="1" s="1"/>
  <c r="E41" i="1" s="1"/>
  <c r="E42" i="1" s="1"/>
  <c r="E43" i="1" s="1"/>
  <c r="E44" i="1" s="1"/>
  <c r="E45" i="1" s="1"/>
  <c r="E46" i="1" s="1"/>
  <c r="E47" i="1" s="1"/>
  <c r="E48" i="1" s="1"/>
  <c r="E49" i="1" s="1"/>
  <c r="E50" i="1" s="1"/>
  <c r="E51" i="1" s="1"/>
  <c r="E52" i="1" s="1"/>
  <c r="E53" i="1" s="1"/>
  <c r="E54" i="1" s="1"/>
  <c r="E55" i="1" s="1"/>
  <c r="E56" i="1" s="1"/>
  <c r="E57" i="1" s="1"/>
  <c r="E58" i="1" s="1"/>
  <c r="E59" i="1" s="1"/>
  <c r="E60" i="1" s="1"/>
  <c r="E61" i="1" s="1"/>
  <c r="E62" i="1" s="1"/>
  <c r="E63" i="1" s="1"/>
  <c r="E64" i="1" s="1"/>
  <c r="E65" i="1" s="1"/>
  <c r="E66" i="1" s="1"/>
  <c r="E67" i="1" s="1"/>
  <c r="E68" i="1" s="1"/>
  <c r="E69" i="1" s="1"/>
  <c r="E70" i="1" s="1"/>
  <c r="E71" i="1" s="1"/>
  <c r="E72" i="1" s="1"/>
  <c r="E73" i="1" s="1"/>
  <c r="E74" i="1" s="1"/>
  <c r="E75" i="1" s="1"/>
  <c r="E76" i="1" s="1"/>
  <c r="E77" i="1" s="1"/>
  <c r="E78" i="1" s="1"/>
  <c r="E79" i="1" s="1"/>
  <c r="E80" i="1" s="1"/>
  <c r="E81" i="1" s="1"/>
  <c r="E82" i="1" s="1"/>
  <c r="E83" i="1" s="1"/>
  <c r="E84" i="1" s="1"/>
  <c r="E85" i="1" s="1"/>
  <c r="E86" i="1" s="1"/>
  <c r="E87" i="1" s="1"/>
  <c r="E88" i="1" s="1"/>
  <c r="E89" i="1" s="1"/>
  <c r="E90" i="1" s="1"/>
  <c r="E91" i="1" s="1"/>
  <c r="E92" i="1" s="1"/>
  <c r="E93" i="1" s="1"/>
  <c r="E94" i="1" s="1"/>
  <c r="E95" i="1" s="1"/>
  <c r="E96" i="1" s="1"/>
  <c r="E97" i="1" s="1"/>
  <c r="E98" i="1" s="1"/>
  <c r="E99" i="1" s="1"/>
  <c r="E100" i="1" s="1"/>
  <c r="E101" i="1" s="1"/>
  <c r="E102" i="1" s="1"/>
  <c r="E103" i="1" s="1"/>
  <c r="E104" i="1" s="1"/>
  <c r="E105" i="1" s="1"/>
  <c r="E106" i="1" s="1"/>
  <c r="E107" i="1" s="1"/>
  <c r="E108" i="1" s="1"/>
  <c r="E109" i="1" s="1"/>
  <c r="E110" i="1" s="1"/>
  <c r="E111" i="1" s="1"/>
  <c r="E112" i="1" s="1"/>
  <c r="E113" i="1" s="1"/>
  <c r="E114" i="1" s="1"/>
  <c r="E115" i="1" s="1"/>
  <c r="E116" i="1" s="1"/>
  <c r="E117" i="1" s="1"/>
  <c r="E118" i="1" s="1"/>
  <c r="E119" i="1" s="1"/>
  <c r="E120" i="1" s="1"/>
  <c r="E121" i="1" s="1"/>
  <c r="E122" i="1" s="1"/>
  <c r="E123" i="1" s="1"/>
  <c r="E124" i="1" s="1"/>
  <c r="E125" i="1" s="1"/>
  <c r="E126" i="1" s="1"/>
  <c r="E127" i="1" s="1"/>
  <c r="E128" i="1" s="1"/>
  <c r="E129" i="1" s="1"/>
  <c r="E130" i="1" s="1"/>
  <c r="E131" i="1" s="1"/>
  <c r="E132" i="1" s="1"/>
  <c r="E133" i="1" s="1"/>
  <c r="E134" i="1" s="1"/>
  <c r="E135" i="1" s="1"/>
  <c r="E136" i="1" s="1"/>
  <c r="E137" i="1" s="1"/>
  <c r="E138" i="1" s="1"/>
  <c r="E139" i="1" s="1"/>
  <c r="E140" i="1" s="1"/>
  <c r="E141" i="1" s="1"/>
  <c r="E142" i="1" s="1"/>
  <c r="E143" i="1" s="1"/>
  <c r="E144" i="1" s="1"/>
  <c r="E145" i="1" s="1"/>
  <c r="E146" i="1" s="1"/>
  <c r="E147" i="1" s="1"/>
  <c r="E148" i="1" s="1"/>
  <c r="E149" i="1" s="1"/>
  <c r="E150" i="1" s="1"/>
  <c r="E151" i="1" s="1"/>
  <c r="E152" i="1" s="1"/>
  <c r="E153" i="1" s="1"/>
  <c r="E154" i="1" s="1"/>
  <c r="E155" i="1" s="1"/>
  <c r="E156" i="1" s="1"/>
  <c r="E157" i="1" s="1"/>
  <c r="E158" i="1" s="1"/>
  <c r="E159" i="1" s="1"/>
  <c r="E160" i="1" s="1"/>
  <c r="E161" i="1" s="1"/>
  <c r="E162" i="1" s="1"/>
  <c r="E163" i="1" s="1"/>
  <c r="E164" i="1" s="1"/>
  <c r="E165" i="1" s="1"/>
  <c r="E166" i="1" s="1"/>
  <c r="E167" i="1" s="1"/>
  <c r="E168" i="1" s="1"/>
  <c r="E169" i="1" s="1"/>
  <c r="E170" i="1" s="1"/>
  <c r="E171" i="1" s="1"/>
  <c r="J121" i="1" l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18" i="1"/>
  <c r="J117" i="1"/>
  <c r="J111" i="1"/>
  <c r="J112" i="1"/>
  <c r="J113" i="1"/>
  <c r="J114" i="1"/>
  <c r="J115" i="1"/>
  <c r="J110" i="1"/>
  <c r="J102" i="1"/>
  <c r="J103" i="1"/>
  <c r="J104" i="1"/>
  <c r="J105" i="1"/>
  <c r="J106" i="1"/>
  <c r="J107" i="1"/>
  <c r="J108" i="1"/>
  <c r="D2" i="1" l="1"/>
  <c r="J101" i="1" l="1"/>
  <c r="J120" i="1"/>
  <c r="J156" i="1"/>
  <c r="J158" i="1"/>
  <c r="J159" i="1"/>
  <c r="J155" i="1"/>
  <c r="J160" i="1"/>
  <c r="J157" i="1"/>
  <c r="J165" i="1"/>
  <c r="J164" i="1"/>
  <c r="J166" i="1"/>
  <c r="J163" i="1"/>
  <c r="J168" i="1"/>
  <c r="J169" i="1"/>
  <c r="J170" i="1"/>
  <c r="J171" i="1"/>
  <c r="B3" i="1"/>
  <c r="B4" i="1" s="1"/>
  <c r="B5" i="1" s="1"/>
  <c r="B6" i="1" s="1"/>
  <c r="B7" i="1" s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s="1"/>
  <c r="B122" i="1" s="1"/>
  <c r="B123" i="1" s="1"/>
  <c r="B124" i="1" s="1"/>
  <c r="B125" i="1" s="1"/>
  <c r="B126" i="1" s="1"/>
  <c r="B127" i="1" s="1"/>
  <c r="B128" i="1" s="1"/>
  <c r="B129" i="1" s="1"/>
  <c r="B130" i="1" s="1"/>
  <c r="B131" i="1" s="1"/>
  <c r="B132" i="1" s="1"/>
  <c r="B133" i="1" s="1"/>
  <c r="B134" i="1" s="1"/>
  <c r="B135" i="1" s="1"/>
  <c r="B136" i="1" s="1"/>
  <c r="B137" i="1" s="1"/>
  <c r="B138" i="1" s="1"/>
  <c r="B139" i="1" s="1"/>
  <c r="B140" i="1" s="1"/>
  <c r="B141" i="1" s="1"/>
  <c r="B142" i="1" s="1"/>
  <c r="B143" i="1" s="1"/>
  <c r="B144" i="1" s="1"/>
  <c r="B145" i="1" s="1"/>
  <c r="B146" i="1" s="1"/>
  <c r="B147" i="1" s="1"/>
  <c r="B148" i="1" s="1"/>
  <c r="B149" i="1" s="1"/>
  <c r="B150" i="1" s="1"/>
  <c r="B151" i="1" s="1"/>
  <c r="B152" i="1" s="1"/>
  <c r="B153" i="1" s="1"/>
  <c r="B154" i="1" s="1"/>
  <c r="B155" i="1" s="1"/>
  <c r="B156" i="1" s="1"/>
  <c r="B157" i="1" s="1"/>
  <c r="B158" i="1" s="1"/>
  <c r="B159" i="1" s="1"/>
  <c r="B160" i="1" s="1"/>
  <c r="B161" i="1" s="1"/>
  <c r="B162" i="1" s="1"/>
  <c r="B163" i="1" s="1"/>
  <c r="B164" i="1" s="1"/>
  <c r="B165" i="1" s="1"/>
  <c r="B166" i="1" s="1"/>
  <c r="B167" i="1" s="1"/>
  <c r="B168" i="1" s="1"/>
  <c r="B169" i="1" s="1"/>
  <c r="B170" i="1" s="1"/>
  <c r="B171" i="1" s="1"/>
  <c r="C3" i="1"/>
  <c r="C4" i="1" s="1"/>
  <c r="C5" i="1" s="1"/>
  <c r="C6" i="1" s="1"/>
  <c r="C7" i="1" s="1"/>
  <c r="C8" i="1" s="1"/>
  <c r="C9" i="1" s="1"/>
  <c r="C10" i="1" s="1"/>
  <c r="C11" i="1" s="1"/>
  <c r="C12" i="1" s="1"/>
  <c r="C13" i="1" s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67" i="1" s="1"/>
  <c r="C68" i="1" s="1"/>
  <c r="C69" i="1" s="1"/>
  <c r="C70" i="1" s="1"/>
  <c r="C71" i="1" s="1"/>
  <c r="C72" i="1" s="1"/>
  <c r="C73" i="1" s="1"/>
  <c r="C74" i="1" s="1"/>
  <c r="C75" i="1" s="1"/>
  <c r="C76" i="1" s="1"/>
  <c r="C77" i="1" s="1"/>
  <c r="C78" i="1" s="1"/>
  <c r="C79" i="1" s="1"/>
  <c r="C80" i="1" s="1"/>
  <c r="C81" i="1" s="1"/>
  <c r="C82" i="1" s="1"/>
  <c r="C83" i="1" s="1"/>
  <c r="C84" i="1" s="1"/>
  <c r="C85" i="1" s="1"/>
  <c r="C86" i="1" s="1"/>
  <c r="C87" i="1" s="1"/>
  <c r="C88" i="1" s="1"/>
  <c r="C89" i="1" s="1"/>
  <c r="C90" i="1" s="1"/>
  <c r="C91" i="1" s="1"/>
  <c r="C92" i="1" s="1"/>
  <c r="C93" i="1" s="1"/>
  <c r="C94" i="1" s="1"/>
  <c r="C95" i="1" s="1"/>
  <c r="C96" i="1" s="1"/>
  <c r="C97" i="1" s="1"/>
  <c r="C98" i="1" s="1"/>
  <c r="C99" i="1" s="1"/>
  <c r="C100" i="1" s="1"/>
  <c r="C101" i="1" s="1"/>
  <c r="C102" i="1" s="1"/>
  <c r="C103" i="1" s="1"/>
  <c r="C104" i="1" s="1"/>
  <c r="C105" i="1" s="1"/>
  <c r="C106" i="1" s="1"/>
  <c r="C107" i="1" s="1"/>
  <c r="C108" i="1" s="1"/>
  <c r="C109" i="1" s="1"/>
  <c r="C110" i="1" s="1"/>
  <c r="C111" i="1" s="1"/>
  <c r="C112" i="1" s="1"/>
  <c r="C113" i="1" s="1"/>
  <c r="C114" i="1" s="1"/>
  <c r="C115" i="1" s="1"/>
  <c r="C116" i="1" s="1"/>
  <c r="C117" i="1" s="1"/>
  <c r="C118" i="1" s="1"/>
  <c r="C119" i="1" s="1"/>
  <c r="C120" i="1" s="1"/>
  <c r="C121" i="1" s="1"/>
  <c r="C122" i="1" s="1"/>
  <c r="C123" i="1" s="1"/>
  <c r="C124" i="1" s="1"/>
  <c r="C125" i="1" s="1"/>
  <c r="C126" i="1" s="1"/>
  <c r="C127" i="1" s="1"/>
  <c r="C128" i="1" s="1"/>
  <c r="C129" i="1" s="1"/>
  <c r="C130" i="1" s="1"/>
  <c r="C131" i="1" s="1"/>
  <c r="C132" i="1" s="1"/>
  <c r="C133" i="1" s="1"/>
  <c r="C134" i="1" s="1"/>
  <c r="C135" i="1" s="1"/>
  <c r="C136" i="1" s="1"/>
  <c r="C137" i="1" s="1"/>
  <c r="C138" i="1" s="1"/>
  <c r="C139" i="1" s="1"/>
  <c r="C140" i="1" s="1"/>
  <c r="C141" i="1" s="1"/>
  <c r="C142" i="1" s="1"/>
  <c r="C143" i="1" s="1"/>
  <c r="C144" i="1" s="1"/>
  <c r="C145" i="1" s="1"/>
  <c r="C146" i="1" s="1"/>
  <c r="C147" i="1" s="1"/>
  <c r="C148" i="1" s="1"/>
  <c r="C149" i="1" s="1"/>
  <c r="C150" i="1" s="1"/>
  <c r="C151" i="1" s="1"/>
  <c r="C152" i="1" s="1"/>
  <c r="C153" i="1" s="1"/>
  <c r="C154" i="1" s="1"/>
  <c r="C155" i="1" s="1"/>
  <c r="C156" i="1" s="1"/>
  <c r="C157" i="1" s="1"/>
  <c r="C158" i="1" s="1"/>
  <c r="C159" i="1" s="1"/>
  <c r="C160" i="1" s="1"/>
  <c r="C161" i="1" s="1"/>
  <c r="C162" i="1" s="1"/>
  <c r="C163" i="1" s="1"/>
  <c r="C164" i="1" s="1"/>
  <c r="C165" i="1" s="1"/>
  <c r="C166" i="1" s="1"/>
  <c r="C167" i="1" s="1"/>
  <c r="C168" i="1" s="1"/>
  <c r="C169" i="1" s="1"/>
  <c r="C170" i="1" s="1"/>
  <c r="C171" i="1" s="1"/>
  <c r="D3" i="1"/>
  <c r="D4" i="1" s="1"/>
  <c r="D5" i="1" s="1"/>
  <c r="D6" i="1" s="1"/>
  <c r="D7" i="1" s="1"/>
  <c r="D8" i="1" s="1"/>
  <c r="D9" i="1" s="1"/>
  <c r="D10" i="1" s="1"/>
  <c r="D11" i="1" s="1"/>
  <c r="D12" i="1" s="1"/>
  <c r="D13" i="1" s="1"/>
  <c r="D14" i="1" s="1"/>
  <c r="D15" i="1" s="1"/>
  <c r="D16" i="1" s="1"/>
  <c r="D17" i="1" s="1"/>
  <c r="D18" i="1" s="1"/>
  <c r="D19" i="1" s="1"/>
  <c r="D20" i="1" s="1"/>
  <c r="D21" i="1" s="1"/>
  <c r="D22" i="1" s="1"/>
  <c r="D23" i="1" s="1"/>
  <c r="D24" i="1" s="1"/>
  <c r="D25" i="1" s="1"/>
  <c r="D26" i="1" s="1"/>
  <c r="D27" i="1" s="1"/>
  <c r="D28" i="1" s="1"/>
  <c r="D29" i="1" s="1"/>
  <c r="D30" i="1" s="1"/>
  <c r="D31" i="1" s="1"/>
  <c r="D32" i="1" s="1"/>
  <c r="D33" i="1" s="1"/>
  <c r="D34" i="1" s="1"/>
  <c r="D35" i="1" s="1"/>
  <c r="D36" i="1" s="1"/>
  <c r="D37" i="1" s="1"/>
  <c r="D38" i="1" s="1"/>
  <c r="D39" i="1" s="1"/>
  <c r="D40" i="1" s="1"/>
  <c r="D41" i="1" s="1"/>
  <c r="D42" i="1" s="1"/>
  <c r="D43" i="1" s="1"/>
  <c r="D44" i="1" s="1"/>
  <c r="D45" i="1" s="1"/>
  <c r="D46" i="1" s="1"/>
  <c r="D47" i="1" s="1"/>
  <c r="D48" i="1" s="1"/>
  <c r="D49" i="1" s="1"/>
  <c r="D50" i="1" s="1"/>
  <c r="D51" i="1" s="1"/>
  <c r="D52" i="1" s="1"/>
  <c r="D53" i="1" s="1"/>
  <c r="D54" i="1" s="1"/>
  <c r="D55" i="1" s="1"/>
  <c r="D56" i="1" s="1"/>
  <c r="D57" i="1" s="1"/>
  <c r="D58" i="1" s="1"/>
  <c r="D59" i="1" s="1"/>
  <c r="D60" i="1" s="1"/>
  <c r="D61" i="1" s="1"/>
  <c r="D62" i="1" s="1"/>
  <c r="D63" i="1" s="1"/>
  <c r="D64" i="1" s="1"/>
  <c r="D65" i="1" s="1"/>
  <c r="D66" i="1" s="1"/>
  <c r="D67" i="1" s="1"/>
  <c r="D68" i="1" s="1"/>
  <c r="D69" i="1" s="1"/>
  <c r="D70" i="1" s="1"/>
  <c r="D71" i="1" s="1"/>
  <c r="D72" i="1" s="1"/>
  <c r="D73" i="1" s="1"/>
  <c r="D74" i="1" s="1"/>
  <c r="D75" i="1" s="1"/>
  <c r="D76" i="1" s="1"/>
  <c r="D77" i="1" s="1"/>
  <c r="D78" i="1" s="1"/>
  <c r="D79" i="1" s="1"/>
  <c r="D80" i="1" s="1"/>
  <c r="D81" i="1" s="1"/>
  <c r="D82" i="1" s="1"/>
  <c r="D83" i="1" s="1"/>
  <c r="D84" i="1" s="1"/>
  <c r="D85" i="1" s="1"/>
  <c r="D86" i="1" s="1"/>
  <c r="D87" i="1" s="1"/>
  <c r="D88" i="1" s="1"/>
  <c r="D89" i="1" s="1"/>
  <c r="D90" i="1" s="1"/>
  <c r="D91" i="1" s="1"/>
  <c r="D92" i="1" s="1"/>
  <c r="D93" i="1" s="1"/>
  <c r="D94" i="1" s="1"/>
  <c r="D95" i="1" s="1"/>
  <c r="D96" i="1" s="1"/>
  <c r="D97" i="1" s="1"/>
  <c r="D98" i="1" s="1"/>
  <c r="D99" i="1" s="1"/>
  <c r="D100" i="1" s="1"/>
  <c r="D101" i="1" s="1"/>
  <c r="D102" i="1" s="1"/>
  <c r="D103" i="1" s="1"/>
  <c r="D104" i="1" s="1"/>
  <c r="D105" i="1" s="1"/>
  <c r="D106" i="1" s="1"/>
  <c r="D107" i="1" s="1"/>
  <c r="D108" i="1" s="1"/>
  <c r="D109" i="1" s="1"/>
  <c r="D110" i="1" s="1"/>
  <c r="D111" i="1" s="1"/>
  <c r="D112" i="1" s="1"/>
  <c r="D113" i="1" s="1"/>
  <c r="D114" i="1" s="1"/>
  <c r="D115" i="1" s="1"/>
  <c r="D116" i="1" s="1"/>
  <c r="D117" i="1" s="1"/>
  <c r="D118" i="1" s="1"/>
  <c r="D119" i="1" s="1"/>
  <c r="D120" i="1" s="1"/>
  <c r="D121" i="1" s="1"/>
  <c r="D122" i="1" s="1"/>
  <c r="D123" i="1" s="1"/>
  <c r="D124" i="1" s="1"/>
  <c r="D125" i="1" s="1"/>
  <c r="D126" i="1" s="1"/>
  <c r="D127" i="1" s="1"/>
  <c r="D128" i="1" s="1"/>
  <c r="D129" i="1" s="1"/>
  <c r="D130" i="1" s="1"/>
  <c r="D131" i="1" s="1"/>
  <c r="D132" i="1" s="1"/>
  <c r="D133" i="1" s="1"/>
  <c r="D134" i="1" s="1"/>
  <c r="D135" i="1" s="1"/>
  <c r="D136" i="1" s="1"/>
  <c r="D137" i="1" s="1"/>
  <c r="D138" i="1" s="1"/>
  <c r="D139" i="1" s="1"/>
  <c r="D140" i="1" s="1"/>
  <c r="D141" i="1" s="1"/>
  <c r="D142" i="1" s="1"/>
  <c r="D143" i="1" s="1"/>
  <c r="D144" i="1" s="1"/>
  <c r="D145" i="1" s="1"/>
  <c r="D146" i="1" s="1"/>
  <c r="D147" i="1" s="1"/>
  <c r="D148" i="1" s="1"/>
  <c r="D149" i="1" s="1"/>
  <c r="D150" i="1" s="1"/>
  <c r="D151" i="1" s="1"/>
  <c r="D152" i="1" s="1"/>
  <c r="D153" i="1" s="1"/>
  <c r="D154" i="1" s="1"/>
  <c r="D155" i="1" s="1"/>
  <c r="D156" i="1" s="1"/>
  <c r="D157" i="1" s="1"/>
  <c r="D158" i="1" s="1"/>
  <c r="D159" i="1" s="1"/>
  <c r="D160" i="1" s="1"/>
  <c r="D161" i="1" s="1"/>
  <c r="D162" i="1" s="1"/>
  <c r="D163" i="1" s="1"/>
  <c r="D164" i="1" s="1"/>
  <c r="D165" i="1" s="1"/>
  <c r="D166" i="1" s="1"/>
  <c r="D167" i="1" s="1"/>
  <c r="D168" i="1" s="1"/>
  <c r="D169" i="1" s="1"/>
  <c r="D170" i="1" s="1"/>
  <c r="D171" i="1" s="1"/>
  <c r="E3" i="1"/>
  <c r="A3" i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</calcChain>
</file>

<file path=xl/sharedStrings.xml><?xml version="1.0" encoding="utf-8"?>
<sst xmlns="http://schemas.openxmlformats.org/spreadsheetml/2006/main" count="257" uniqueCount="257">
  <si>
    <t>Acc No</t>
  </si>
  <si>
    <t>Cust Name</t>
  </si>
  <si>
    <t>Oder No</t>
  </si>
  <si>
    <t>Order Date</t>
  </si>
  <si>
    <t>Del date</t>
  </si>
  <si>
    <t>Product</t>
  </si>
  <si>
    <t>Column1</t>
  </si>
  <si>
    <t>Mass</t>
  </si>
  <si>
    <t>Price</t>
  </si>
  <si>
    <t>BEEF SLICED 25G</t>
  </si>
  <si>
    <t>GAME SLICED 25G</t>
  </si>
  <si>
    <t>NIBBLES 25G</t>
  </si>
  <si>
    <t>BBQ CRISP 50G</t>
  </si>
  <si>
    <t>BEEF BILTONG PERI-PERI 50G</t>
  </si>
  <si>
    <t>BEEF BILTONG SLICED - CHILLI - 50G</t>
  </si>
  <si>
    <t>BEEF BILTONG SLICED 50G</t>
  </si>
  <si>
    <t xml:space="preserve">BEEF SLICED CHUTNEY 50G </t>
  </si>
  <si>
    <t>GCDW50G</t>
  </si>
  <si>
    <t>CABANOSSI GAME D/WORS 50G</t>
  </si>
  <si>
    <t>DROEWORS 50G</t>
  </si>
  <si>
    <t>GAME DROEWORS CHILLI CHUNKS 50G</t>
  </si>
  <si>
    <t>GAME DROEWORS CHUNKS 50G</t>
  </si>
  <si>
    <t>GAME GEMSBOK SLICED 50G</t>
  </si>
  <si>
    <t>GAME SLICED 50G</t>
  </si>
  <si>
    <t>SNAPSTIX CHILLI 50G</t>
  </si>
  <si>
    <t>BILTONG POWDER 50G</t>
  </si>
  <si>
    <t>SNAPSTIX PLAIN - 50G</t>
  </si>
  <si>
    <t>BBQ CRISP 100G</t>
  </si>
  <si>
    <t>BEEF BILTONG CHILLI 100G</t>
  </si>
  <si>
    <t>BEEF BILTONG CHUTNEY 100G</t>
  </si>
  <si>
    <t>BEEF BILTONG PERI-PERI 100G</t>
  </si>
  <si>
    <t>BEEF BILTONG SLICED 100G</t>
  </si>
  <si>
    <t>BEEF SNAPSTIX CHILLI 100G</t>
  </si>
  <si>
    <t>CABANOSSI SMOKED 100G</t>
  </si>
  <si>
    <t>DROEWORS 100G</t>
  </si>
  <si>
    <t>GAME SLICED 100G</t>
  </si>
  <si>
    <t>GAME BILTONG POWDER 100G</t>
  </si>
  <si>
    <t>GAME DROEWORS CHILLI CHUNKS 100G</t>
  </si>
  <si>
    <t>GAME DROEWORS CHUNKS 100G</t>
  </si>
  <si>
    <t>ORYX BILTONG SLICED 100G</t>
  </si>
  <si>
    <t>SNAPSTIX PLAIN- 100G</t>
  </si>
  <si>
    <t>NAMIB BILTONG PWD 150G</t>
  </si>
  <si>
    <t>BEEF BILTONG PIECES 180G</t>
  </si>
  <si>
    <t>BEEF BILTONG SLICED 180G</t>
  </si>
  <si>
    <t>GAME CHILLI BITES 180G</t>
  </si>
  <si>
    <t>GAME DROEWORS 180G</t>
  </si>
  <si>
    <t>BEEF BILTONG SLICED 250G</t>
  </si>
  <si>
    <t>BEEF SNAPSTIX 250G</t>
  </si>
  <si>
    <t>GAME CHILLI BITES 250G</t>
  </si>
  <si>
    <t>GAME DROEWORS 250G</t>
  </si>
  <si>
    <t>GAME DWORS CHUNKS 250G</t>
  </si>
  <si>
    <t>GAME MEAT STIX 250G</t>
  </si>
  <si>
    <t>GEMSBOK BILTONG - SLICED 250G</t>
  </si>
  <si>
    <t>CHILLI BITES 350G</t>
  </si>
  <si>
    <t>GAME CHILLI STICKS 350G</t>
  </si>
  <si>
    <t>SNAPSTIX-PLAIN 350G</t>
  </si>
  <si>
    <t>BEEF BILTONG SLICED 500G</t>
  </si>
  <si>
    <t>GAME BILTONG SLICED 350G</t>
  </si>
  <si>
    <t>CHILLI BITES MILD 500G</t>
  </si>
  <si>
    <t>GAME DROEWORS 500G</t>
  </si>
  <si>
    <t>FAMILY PACK CLOSWA - SHORT</t>
  </si>
  <si>
    <t>FAMILY SMALL PERI</t>
  </si>
  <si>
    <t>s5215</t>
  </si>
  <si>
    <t>BACON CRISPS</t>
  </si>
  <si>
    <t>BBQ CRISP BULK</t>
  </si>
  <si>
    <t>BEEF  SLICED PERI PERI BLK</t>
  </si>
  <si>
    <t>BEEF BILTONG CHILLI PEP BULK</t>
  </si>
  <si>
    <t>BEEF BILTONG SLICED BULK</t>
  </si>
  <si>
    <t xml:space="preserve">BEEF CHILLI NUGGETS </t>
  </si>
  <si>
    <t>BEEF NUGGETS</t>
  </si>
  <si>
    <t>BEEF SLICED - CHUTNEY</t>
  </si>
  <si>
    <t>BEEF SLICED SMOKED BLK</t>
  </si>
  <si>
    <t>BEEF SLICED SWEET CHILLI</t>
  </si>
  <si>
    <t>BILTONG POWDER - BULK</t>
  </si>
  <si>
    <t>BILTONG STICKS BULK-ORIGINAL</t>
  </si>
  <si>
    <t>CABANOSSI BULK</t>
  </si>
  <si>
    <t>CHILLI BITES HOT BULK</t>
  </si>
  <si>
    <t>DISPENCER PACK B/D WORS 25'S</t>
  </si>
  <si>
    <t>dpgd25</t>
  </si>
  <si>
    <t>DISPENCER PACK G/D WORS 25'S</t>
  </si>
  <si>
    <t>DROEWORS 30 PIECES - PLAIN</t>
  </si>
  <si>
    <t>DROEWORS CHUNKS CHILLI BULK</t>
  </si>
  <si>
    <t>GAME BILTONG SLICED BULK</t>
  </si>
  <si>
    <t xml:space="preserve">GAME DROEWORS BULK </t>
  </si>
  <si>
    <t>GAME DROEWORS CHUNKS BULK</t>
  </si>
  <si>
    <t>GAME PATTI'S CHILLI</t>
  </si>
  <si>
    <t>GAME PLAIN PATTIES</t>
  </si>
  <si>
    <t>GAME SNAPSTIX CHILLI-BULK</t>
  </si>
  <si>
    <t>GAME SNAPSTIX PLAIN-BULK</t>
  </si>
  <si>
    <t>NYAMI STICKS BULK-CHILLI</t>
  </si>
  <si>
    <t>STICKS BULK-SMOKEY</t>
  </si>
  <si>
    <t>Kapmix</t>
  </si>
  <si>
    <t>KAPANA MIX</t>
  </si>
  <si>
    <t>GAME BILTONG CHICP</t>
  </si>
  <si>
    <t>ROOKVLEIS</t>
  </si>
  <si>
    <t>EKDS30</t>
  </si>
  <si>
    <t>EKUTA DRY SAUSAGE 25</t>
  </si>
  <si>
    <t>INF2</t>
  </si>
  <si>
    <t>INFINITY PACK 2 DIV</t>
  </si>
  <si>
    <t>INF3</t>
  </si>
  <si>
    <t>INFINITY PACK 3 DIV</t>
  </si>
  <si>
    <t>INF5</t>
  </si>
  <si>
    <t>INFINITY PACK 5 DIV</t>
  </si>
  <si>
    <t>s86</t>
  </si>
  <si>
    <t>VLEGSELS</t>
  </si>
  <si>
    <t>50g</t>
  </si>
  <si>
    <t>0151</t>
  </si>
  <si>
    <t>0205</t>
  </si>
  <si>
    <t>0512</t>
  </si>
  <si>
    <t>0198</t>
  </si>
  <si>
    <t>0165</t>
  </si>
  <si>
    <t>0250</t>
  </si>
  <si>
    <t>0061</t>
  </si>
  <si>
    <t>0088</t>
  </si>
  <si>
    <t>0030</t>
  </si>
  <si>
    <t>0109</t>
  </si>
  <si>
    <t>0207</t>
  </si>
  <si>
    <t>0161</t>
  </si>
  <si>
    <t>0197</t>
  </si>
  <si>
    <t>0249</t>
  </si>
  <si>
    <t>0164</t>
  </si>
  <si>
    <t>0044</t>
  </si>
  <si>
    <t>0077</t>
  </si>
  <si>
    <t>0075</t>
  </si>
  <si>
    <t>0200</t>
  </si>
  <si>
    <t>0515</t>
  </si>
  <si>
    <t>004</t>
  </si>
  <si>
    <t>0081</t>
  </si>
  <si>
    <t>0552</t>
  </si>
  <si>
    <t>0533</t>
  </si>
  <si>
    <t>0049</t>
  </si>
  <si>
    <t>0156</t>
  </si>
  <si>
    <t>0169</t>
  </si>
  <si>
    <t>0168</t>
  </si>
  <si>
    <t>0105</t>
  </si>
  <si>
    <t>0170</t>
  </si>
  <si>
    <t>0171</t>
  </si>
  <si>
    <t>0055</t>
  </si>
  <si>
    <t>0057</t>
  </si>
  <si>
    <t>0173</t>
  </si>
  <si>
    <t>0089</t>
  </si>
  <si>
    <t>0218</t>
  </si>
  <si>
    <t>0588</t>
  </si>
  <si>
    <t>100g</t>
  </si>
  <si>
    <t>150g</t>
  </si>
  <si>
    <t>250g</t>
  </si>
  <si>
    <t>350g</t>
  </si>
  <si>
    <t>500g</t>
  </si>
  <si>
    <t>BULK</t>
  </si>
  <si>
    <t>SNAKKY</t>
  </si>
  <si>
    <t>OTHER</t>
  </si>
  <si>
    <t>180g</t>
  </si>
  <si>
    <t>SNAKKY POWDER</t>
  </si>
  <si>
    <t>SNAKKY SINEWS</t>
  </si>
  <si>
    <t>SNAKKY STICKS</t>
  </si>
  <si>
    <t>SNAKKY PATTIES</t>
  </si>
  <si>
    <t>SNAKKY WORS</t>
  </si>
  <si>
    <t>SNAKKY S/BOK NECK</t>
  </si>
  <si>
    <t>INFINITY PACKS</t>
  </si>
  <si>
    <t>Product Description</t>
  </si>
  <si>
    <t>Qty</t>
  </si>
  <si>
    <t>CHILLI BITES MILD 50G</t>
  </si>
  <si>
    <t>CHILLI BITES HOT 50G</t>
  </si>
  <si>
    <t>0208</t>
  </si>
  <si>
    <t>CHILLI BITS MILD 100G</t>
  </si>
  <si>
    <t>DROEWORS LARGE CHILLI</t>
  </si>
  <si>
    <t>FAMILY PACK DROEWORS LARGE</t>
  </si>
  <si>
    <t>DROEWORS LARGE PERI PERI</t>
  </si>
  <si>
    <t>DROEWORS SMALL CHILLI</t>
  </si>
  <si>
    <t>0116</t>
  </si>
  <si>
    <t>DROEWORS LARGE GAME</t>
  </si>
  <si>
    <t>0117</t>
  </si>
  <si>
    <t>DROEWORS SMALL GAME</t>
  </si>
  <si>
    <t>TUBES / PATTIES</t>
  </si>
  <si>
    <t>0242</t>
  </si>
  <si>
    <t>0244</t>
  </si>
  <si>
    <t>0246</t>
  </si>
  <si>
    <t>PATTIES NORMAL LARGE</t>
  </si>
  <si>
    <t>PATTIES LARGE PERI PERI</t>
  </si>
  <si>
    <t>PATTIES LARGE CHILLI</t>
  </si>
  <si>
    <t>TUBES / WORS</t>
  </si>
  <si>
    <t>SINGLE WRAP</t>
  </si>
  <si>
    <t>0219</t>
  </si>
  <si>
    <t>DROEWORS SINGLE WRAP</t>
  </si>
  <si>
    <t>STOKKIES SINGLE WRAP</t>
  </si>
  <si>
    <t>0083</t>
  </si>
  <si>
    <t>BEEF  WHOLE BULK</t>
  </si>
  <si>
    <t>BEEF DROEWORS  - BULK</t>
  </si>
  <si>
    <t>GAME BILTONG WHOLE</t>
  </si>
  <si>
    <t>050</t>
  </si>
  <si>
    <t>BEEF BILTONG LOW FAT 100G</t>
  </si>
  <si>
    <t>0048</t>
  </si>
  <si>
    <t>BEEF BILTONG LOW FAT 180G</t>
  </si>
  <si>
    <t>0507</t>
  </si>
  <si>
    <t>BEEF BILTONG PERI PERI 180G</t>
  </si>
  <si>
    <t>BEEF BILTONG CHILLI 180G</t>
  </si>
  <si>
    <t>BEEF SLICED CHILLI 250G</t>
  </si>
  <si>
    <t>BEEF BILTONG SMOKED 50G</t>
  </si>
  <si>
    <t>0028</t>
  </si>
  <si>
    <t>BEEF BILTONG SMOKED 100G</t>
  </si>
  <si>
    <t>0027</t>
  </si>
  <si>
    <t>BEEF BILTONG CHILLI PEPPER 100G</t>
  </si>
  <si>
    <t>BEEF SLICED CHUTNEY 250G</t>
  </si>
  <si>
    <t>BEEF CHILLI BITES HOT 100G</t>
  </si>
  <si>
    <t>003</t>
  </si>
  <si>
    <t>CHILLI BITES MILD 250G</t>
  </si>
  <si>
    <t>0213</t>
  </si>
  <si>
    <t>BEEF CHILLI SNAPSTIX 250G</t>
  </si>
  <si>
    <t>0538</t>
  </si>
  <si>
    <t>KUDU BILTONG - PIECES 180G</t>
  </si>
  <si>
    <t>0560</t>
  </si>
  <si>
    <t>KUDU BILTONG - SLICED 50G</t>
  </si>
  <si>
    <t>KUDU BILTONG SLICED 100G</t>
  </si>
  <si>
    <t>0179</t>
  </si>
  <si>
    <t>KUDU SLICED 180G</t>
  </si>
  <si>
    <t>KUDU BILTONG SLICED 250G</t>
  </si>
  <si>
    <t>G/BOK BILTONG PIECES 180G</t>
  </si>
  <si>
    <t>GEMSBOK BILTONG - SLICED - 180G</t>
  </si>
  <si>
    <t>0183</t>
  </si>
  <si>
    <t>ELAND BILTONG SLICED 50G</t>
  </si>
  <si>
    <t>ELAND BILTONG - SLICED 100G</t>
  </si>
  <si>
    <t>GAME SLICED ELAND 180G</t>
  </si>
  <si>
    <t>0549</t>
  </si>
  <si>
    <t>ELAND BILTONG - SLICED 250G</t>
  </si>
  <si>
    <t>SPRINGBOK SLICED 50G</t>
  </si>
  <si>
    <t>SPRINGBOK BILTONG SLICED 100G</t>
  </si>
  <si>
    <t>SPRINGBOK SLICED 180G</t>
  </si>
  <si>
    <t>GAME SLICED SPRINGBOK 250G</t>
  </si>
  <si>
    <t>BILTONG POWDER 250G</t>
  </si>
  <si>
    <t>GAME BBQ CRISPS 250G</t>
  </si>
  <si>
    <t>0136</t>
  </si>
  <si>
    <t>DROEWORS CHILLI CHUNKS 180G</t>
  </si>
  <si>
    <t>0202</t>
  </si>
  <si>
    <t>GAME PERI PERI DROEWORS 50G</t>
  </si>
  <si>
    <t>GAME DROEWORS PERI PERI 100G</t>
  </si>
  <si>
    <t>GAME DROEWORS CH PEPPER 100G</t>
  </si>
  <si>
    <t>0511</t>
  </si>
  <si>
    <t>GAME CABANOSSI 250G</t>
  </si>
  <si>
    <t>0243</t>
  </si>
  <si>
    <t>PATTIE NORMAL SMALL</t>
  </si>
  <si>
    <t>0245</t>
  </si>
  <si>
    <t>PATTIE PERI SMALL</t>
  </si>
  <si>
    <t>PATTIE CHILLI SHORT</t>
  </si>
  <si>
    <t>0247</t>
  </si>
  <si>
    <t>0259</t>
  </si>
  <si>
    <t>BEEF BILTONG VAC SINGLE BLK</t>
  </si>
  <si>
    <t>0260</t>
  </si>
  <si>
    <t>BEEF BILTONG &amp; KNIFE BLK</t>
  </si>
  <si>
    <t>0262</t>
  </si>
  <si>
    <t>BILTONG GAME VACUUM - SINGLE</t>
  </si>
  <si>
    <t>0261</t>
  </si>
  <si>
    <t>GAME SIRLOIN VAC SINGLE+KNIFE</t>
  </si>
  <si>
    <t>GAME PLAIN STICKS 50G</t>
  </si>
  <si>
    <t>GAME PLAIN STICKS 100G</t>
  </si>
  <si>
    <t>GAME CHILLI STICKS 50G</t>
  </si>
  <si>
    <t>GAME CHILLI STICKS 100G</t>
  </si>
  <si>
    <t>DPBD25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</si>
</sst>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59999389629810485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5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Alignment="1"/>
    <xf numFmtId="0" fontId="19" fillId="33" borderId="19" xfId="0" applyFont="1" applyFill="1" applyBorder="1"/>
    <xf numFmtId="0" fontId="19" fillId="33" borderId="20" xfId="0" applyFont="1" applyFill="1" applyBorder="1"/>
    <xf numFmtId="0" fontId="19" fillId="33" borderId="20" xfId="0" applyFont="1" applyFill="1" applyBorder="1" applyAlignment="1">
      <alignment horizontal="left"/>
    </xf>
    <xf numFmtId="0" fontId="19" fillId="33" borderId="20" xfId="0" applyFont="1" applyFill="1" applyBorder="1" applyAlignment="1">
      <alignment horizontal="center"/>
    </xf>
    <xf numFmtId="0" fontId="19" fillId="33" borderId="20" xfId="0" applyFont="1" applyFill="1" applyBorder="1" applyAlignment="1"/>
    <xf numFmtId="0" fontId="18" fillId="35" borderId="23" xfId="0" applyFont="1" applyFill="1" applyBorder="1" applyAlignment="1">
      <alignment horizontal="center"/>
    </xf>
    <xf numFmtId="0" fontId="18" fillId="34" borderId="19" xfId="0" applyFont="1" applyFill="1" applyBorder="1" applyProtection="1">
      <protection locked="0"/>
    </xf>
    <xf numFmtId="0" fontId="18" fillId="34" borderId="20" xfId="0" applyFont="1" applyFill="1" applyBorder="1" applyProtection="1">
      <protection locked="0"/>
    </xf>
    <xf numFmtId="14" fontId="18" fillId="0" borderId="20" xfId="0" applyNumberFormat="1" applyFont="1" applyFill="1" applyBorder="1" applyProtection="1"/>
    <xf numFmtId="14" fontId="18" fillId="34" borderId="21" xfId="0" applyNumberFormat="1" applyFont="1" applyFill="1" applyBorder="1" applyProtection="1">
      <protection locked="0"/>
    </xf>
    <xf numFmtId="0" fontId="20" fillId="34" borderId="20" xfId="0" applyFont="1" applyFill="1" applyBorder="1" applyProtection="1">
      <protection locked="0"/>
    </xf>
    <xf numFmtId="0" fontId="18" fillId="35" borderId="23" xfId="0" applyFont="1" applyFill="1" applyBorder="1" applyAlignment="1"/>
    <xf numFmtId="0" fontId="18" fillId="36" borderId="23" xfId="0" applyFont="1" applyFill="1" applyBorder="1" applyAlignment="1"/>
    <xf numFmtId="0" fontId="0" fillId="36" borderId="10" xfId="0" applyFill="1" applyBorder="1" applyAlignment="1">
      <alignment horizontal="left"/>
    </xf>
    <xf numFmtId="0" fontId="18" fillId="36" borderId="22" xfId="0" applyFont="1" applyFill="1" applyBorder="1" applyAlignment="1"/>
    <xf numFmtId="0" fontId="18" fillId="36" borderId="22" xfId="0" applyFont="1" applyFill="1" applyBorder="1" applyAlignment="1">
      <alignment horizontal="center"/>
    </xf>
    <xf numFmtId="0" fontId="0" fillId="0" borderId="0" xfId="0" applyFont="1"/>
    <xf numFmtId="14" fontId="0" fillId="0" borderId="0" xfId="0" applyNumberFormat="1" applyFont="1" applyProtection="1"/>
    <xf numFmtId="14" fontId="0" fillId="0" borderId="0" xfId="0" applyNumberFormat="1" applyFont="1"/>
    <xf numFmtId="2" fontId="19" fillId="33" borderId="21" xfId="0" applyNumberFormat="1" applyFont="1" applyFill="1" applyBorder="1" applyAlignment="1">
      <alignment horizontal="right"/>
    </xf>
    <xf numFmtId="2" fontId="18" fillId="36" borderId="24" xfId="0" applyNumberFormat="1" applyFont="1" applyFill="1" applyBorder="1" applyAlignment="1"/>
    <xf numFmtId="2" fontId="0" fillId="0" borderId="0" xfId="0" applyNumberFormat="1"/>
    <xf numFmtId="0" fontId="18" fillId="36" borderId="26" xfId="0" applyFont="1" applyFill="1" applyBorder="1" applyAlignment="1"/>
    <xf numFmtId="0" fontId="18" fillId="36" borderId="27" xfId="0" applyFont="1" applyFill="1" applyBorder="1" applyAlignment="1"/>
    <xf numFmtId="0" fontId="18" fillId="36" borderId="22" xfId="0" quotePrefix="1" applyFont="1" applyFill="1" applyBorder="1" applyAlignment="1"/>
    <xf numFmtId="0" fontId="18" fillId="36" borderId="27" xfId="0" applyFont="1" applyFill="1" applyBorder="1" applyAlignment="1" applyProtection="1">
      <protection locked="0"/>
    </xf>
    <xf numFmtId="0" fontId="18" fillId="36" borderId="23" xfId="0" applyFont="1" applyFill="1" applyBorder="1" applyAlignment="1">
      <alignment horizontal="center"/>
    </xf>
    <xf numFmtId="0" fontId="18" fillId="36" borderId="24" xfId="0" applyFont="1" applyFill="1" applyBorder="1" applyAlignment="1">
      <alignment horizontal="center"/>
    </xf>
    <xf numFmtId="1" fontId="18" fillId="0" borderId="16" xfId="0" applyNumberFormat="1" applyFont="1" applyFill="1" applyBorder="1" applyAlignment="1">
      <alignment horizontal="left"/>
    </xf>
    <xf numFmtId="0" fontId="18" fillId="0" borderId="17" xfId="0" applyFont="1" applyFill="1" applyBorder="1"/>
    <xf numFmtId="0" fontId="18" fillId="0" borderId="17" xfId="0" applyFont="1" applyFill="1" applyBorder="1" applyAlignment="1" applyProtection="1">
      <protection locked="0"/>
    </xf>
    <xf numFmtId="0" fontId="18" fillId="0" borderId="17" xfId="0" applyFont="1" applyFill="1" applyBorder="1" applyAlignment="1"/>
    <xf numFmtId="2" fontId="18" fillId="0" borderId="18" xfId="0" applyNumberFormat="1" applyFont="1" applyFill="1" applyBorder="1"/>
    <xf numFmtId="0" fontId="18" fillId="0" borderId="11" xfId="0" quotePrefix="1" applyNumberFormat="1" applyFont="1" applyFill="1" applyBorder="1" applyAlignment="1">
      <alignment horizontal="left"/>
    </xf>
    <xf numFmtId="0" fontId="18" fillId="0" borderId="10" xfId="0" applyFont="1" applyFill="1" applyBorder="1"/>
    <xf numFmtId="0" fontId="18" fillId="0" borderId="10" xfId="0" applyFont="1" applyFill="1" applyBorder="1" applyAlignment="1"/>
    <xf numFmtId="2" fontId="18" fillId="0" borderId="12" xfId="0" applyNumberFormat="1" applyFont="1" applyFill="1" applyBorder="1"/>
    <xf numFmtId="1" fontId="18" fillId="0" borderId="11" xfId="0" applyNumberFormat="1" applyFont="1" applyFill="1" applyBorder="1" applyAlignment="1">
      <alignment horizontal="left"/>
    </xf>
    <xf numFmtId="1" fontId="18" fillId="0" borderId="11" xfId="0" quotePrefix="1" applyNumberFormat="1" applyFont="1" applyFill="1" applyBorder="1" applyAlignment="1">
      <alignment horizontal="left"/>
    </xf>
    <xf numFmtId="0" fontId="18" fillId="0" borderId="11" xfId="0" applyFont="1" applyFill="1" applyBorder="1" applyAlignment="1">
      <alignment horizontal="left"/>
    </xf>
    <xf numFmtId="0" fontId="18" fillId="0" borderId="10" xfId="0" applyFont="1" applyFill="1" applyBorder="1" applyAlignment="1">
      <alignment horizontal="left"/>
    </xf>
    <xf numFmtId="0" fontId="18" fillId="0" borderId="11" xfId="0" quotePrefix="1" applyFont="1" applyFill="1" applyBorder="1" applyAlignment="1"/>
    <xf numFmtId="0" fontId="18" fillId="0" borderId="25" xfId="0" applyFont="1" applyFill="1" applyBorder="1" applyAlignment="1"/>
    <xf numFmtId="2" fontId="18" fillId="0" borderId="24" xfId="0" applyNumberFormat="1" applyFont="1" applyFill="1" applyBorder="1" applyAlignment="1"/>
    <xf numFmtId="0" fontId="18" fillId="0" borderId="22" xfId="0" quotePrefix="1" applyFont="1" applyFill="1" applyBorder="1" applyAlignment="1"/>
    <xf numFmtId="0" fontId="18" fillId="0" borderId="23" xfId="0" applyFont="1" applyFill="1" applyBorder="1" applyAlignment="1"/>
    <xf numFmtId="0" fontId="18" fillId="0" borderId="22" xfId="0" applyFont="1" applyFill="1" applyBorder="1" applyAlignment="1"/>
    <xf numFmtId="1" fontId="18" fillId="0" borderId="13" xfId="0" applyNumberFormat="1" applyFont="1" applyFill="1" applyBorder="1" applyAlignment="1">
      <alignment horizontal="left"/>
    </xf>
    <xf numFmtId="0" fontId="18" fillId="0" borderId="14" xfId="0" applyFont="1" applyFill="1" applyBorder="1"/>
    <xf numFmtId="0" fontId="18" fillId="0" borderId="14" xfId="0" applyFont="1" applyFill="1" applyBorder="1" applyAlignment="1" applyProtection="1">
      <protection locked="0"/>
    </xf>
    <xf numFmtId="0" fontId="18" fillId="0" borderId="14" xfId="0" applyFont="1" applyFill="1" applyBorder="1" applyAlignment="1"/>
    <xf numFmtId="2" fontId="18" fillId="0" borderId="15" xfId="0" applyNumberFormat="1" applyFon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D7D7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jpg"/><Relationship Id="rId7" Type="http://schemas.openxmlformats.org/officeDocument/2006/relationships/image" Target="../media/image7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g"/><Relationship Id="rId9" Type="http://schemas.openxmlformats.org/officeDocument/2006/relationships/image" Target="../media/image9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</xdr:row>
      <xdr:rowOff>19050</xdr:rowOff>
    </xdr:from>
    <xdr:to>
      <xdr:col>4</xdr:col>
      <xdr:colOff>1047750</xdr:colOff>
      <xdr:row>171</xdr:row>
      <xdr:rowOff>9524</xdr:rowOff>
    </xdr:to>
    <xdr:sp macro="" textlink="">
      <xdr:nvSpPr>
        <xdr:cNvPr id="4" name="Rectangle 3"/>
        <xdr:cNvSpPr/>
      </xdr:nvSpPr>
      <xdr:spPr>
        <a:xfrm>
          <a:off x="28575" y="533400"/>
          <a:ext cx="6429375" cy="40252649"/>
        </a:xfrm>
        <a:prstGeom prst="rect">
          <a:avLst/>
        </a:prstGeom>
        <a:solidFill>
          <a:srgbClr val="D7D7D3"/>
        </a:solidFill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1009650</xdr:colOff>
      <xdr:row>2</xdr:row>
      <xdr:rowOff>66674</xdr:rowOff>
    </xdr:from>
    <xdr:to>
      <xdr:col>4</xdr:col>
      <xdr:colOff>790575</xdr:colOff>
      <xdr:row>9</xdr:row>
      <xdr:rowOff>228600</xdr:rowOff>
    </xdr:to>
    <xdr:sp macro="" textlink="">
      <xdr:nvSpPr>
        <xdr:cNvPr id="2" name="Rectangle 1"/>
        <xdr:cNvSpPr/>
      </xdr:nvSpPr>
      <xdr:spPr>
        <a:xfrm>
          <a:off x="1009650" y="581024"/>
          <a:ext cx="5191125" cy="1838326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>
              <a:solidFill>
                <a:sysClr val="windowText" lastClr="000000"/>
              </a:solidFill>
            </a:rPr>
            <a:t>Only enter data in Yellow .</a:t>
          </a:r>
        </a:p>
        <a:p>
          <a:pPr algn="l"/>
          <a:r>
            <a:rPr lang="en-US" sz="1400" baseline="0">
              <a:solidFill>
                <a:sysClr val="windowText" lastClr="000000"/>
              </a:solidFill>
            </a:rPr>
            <a:t>Email created file to one of the following Closwa email addresses for processing:</a:t>
          </a:r>
          <a:endParaRPr lang="en-US" sz="1400">
            <a:solidFill>
              <a:sysClr val="windowText" lastClr="000000"/>
            </a:solidFill>
          </a:endParaRPr>
        </a:p>
        <a:p>
          <a:pPr algn="l"/>
          <a:r>
            <a:rPr lang="en-US" sz="1400">
              <a:solidFill>
                <a:sysClr val="windowText" lastClr="000000"/>
              </a:solidFill>
            </a:rPr>
            <a:t>sales@closwa.com</a:t>
          </a:r>
        </a:p>
        <a:p>
          <a:pPr algn="l"/>
          <a:r>
            <a:rPr lang="en-US" sz="1400">
              <a:solidFill>
                <a:sysClr val="windowText" lastClr="000000"/>
              </a:solidFill>
            </a:rPr>
            <a:t>sales2@closwa.com</a:t>
          </a:r>
        </a:p>
        <a:p>
          <a:pPr algn="l"/>
          <a:r>
            <a:rPr lang="en-US" sz="1400">
              <a:solidFill>
                <a:sysClr val="windowText" lastClr="000000"/>
              </a:solidFill>
            </a:rPr>
            <a:t>sales3@closwa.com</a:t>
          </a:r>
        </a:p>
        <a:p>
          <a:pPr algn="l"/>
          <a:endParaRPr lang="en-US" sz="1400">
            <a:solidFill>
              <a:sysClr val="windowText" lastClr="000000"/>
            </a:solidFill>
          </a:endParaRPr>
        </a:p>
        <a:p>
          <a:pPr algn="l"/>
          <a:endParaRPr lang="en-US" sz="1400">
            <a:solidFill>
              <a:sysClr val="windowText" lastClr="000000"/>
            </a:solidFill>
          </a:endParaRPr>
        </a:p>
        <a:p>
          <a:pPr algn="l"/>
          <a:endParaRPr lang="en-US" sz="1400">
            <a:solidFill>
              <a:sysClr val="windowText" lastClr="000000"/>
            </a:solidFill>
          </a:endParaRPr>
        </a:p>
        <a:p>
          <a:pPr algn="l"/>
          <a:endParaRPr lang="en-US" sz="1400">
            <a:solidFill>
              <a:sysClr val="windowText" lastClr="000000"/>
            </a:solidFill>
          </a:endParaRPr>
        </a:p>
        <a:p>
          <a:pPr algn="l"/>
          <a:endParaRPr lang="en-US" sz="14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895350</xdr:colOff>
      <xdr:row>10</xdr:row>
      <xdr:rowOff>123825</xdr:rowOff>
    </xdr:from>
    <xdr:to>
      <xdr:col>4</xdr:col>
      <xdr:colOff>838200</xdr:colOff>
      <xdr:row>17</xdr:row>
      <xdr:rowOff>228600</xdr:rowOff>
    </xdr:to>
    <xdr:sp macro="" textlink="">
      <xdr:nvSpPr>
        <xdr:cNvPr id="5" name="Rectangle 4"/>
        <xdr:cNvSpPr/>
      </xdr:nvSpPr>
      <xdr:spPr>
        <a:xfrm>
          <a:off x="895350" y="2076450"/>
          <a:ext cx="5353050" cy="15335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3600" u="sng">
              <a:solidFill>
                <a:sysClr val="windowText" lastClr="000000"/>
              </a:solidFill>
              <a:latin typeface="Bastion" pitchFamily="2" charset="0"/>
            </a:rPr>
            <a:t>Our</a:t>
          </a:r>
          <a:r>
            <a:rPr lang="en-US" sz="3600" u="sng" baseline="0">
              <a:solidFill>
                <a:sysClr val="windowText" lastClr="000000"/>
              </a:solidFill>
              <a:latin typeface="Bastion" pitchFamily="2" charset="0"/>
            </a:rPr>
            <a:t> product range</a:t>
          </a:r>
          <a:r>
            <a:rPr lang="en-US" sz="3600" baseline="0">
              <a:solidFill>
                <a:sysClr val="windowText" lastClr="000000"/>
              </a:solidFill>
              <a:latin typeface="Bastion" pitchFamily="2" charset="0"/>
            </a:rPr>
            <a:t>:</a:t>
          </a:r>
          <a:endParaRPr lang="en-US" sz="3600">
            <a:solidFill>
              <a:sysClr val="windowText" lastClr="000000"/>
            </a:solidFill>
            <a:latin typeface="Bastion" pitchFamily="2" charset="0"/>
          </a:endParaRPr>
        </a:p>
      </xdr:txBody>
    </xdr:sp>
    <xdr:clientData/>
  </xdr:twoCellAnchor>
  <xdr:twoCellAnchor editAs="oneCell">
    <xdr:from>
      <xdr:col>1</xdr:col>
      <xdr:colOff>609600</xdr:colOff>
      <xdr:row>20</xdr:row>
      <xdr:rowOff>57150</xdr:rowOff>
    </xdr:from>
    <xdr:to>
      <xdr:col>3</xdr:col>
      <xdr:colOff>204788</xdr:colOff>
      <xdr:row>28</xdr:row>
      <xdr:rowOff>85725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8775" y="3676650"/>
          <a:ext cx="2900363" cy="1933575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38</xdr:row>
      <xdr:rowOff>228600</xdr:rowOff>
    </xdr:from>
    <xdr:to>
      <xdr:col>3</xdr:col>
      <xdr:colOff>85725</xdr:colOff>
      <xdr:row>46</xdr:row>
      <xdr:rowOff>180975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9563100"/>
          <a:ext cx="2876550" cy="1857375"/>
        </a:xfrm>
        <a:prstGeom prst="rect">
          <a:avLst/>
        </a:prstGeom>
      </xdr:spPr>
    </xdr:pic>
    <xdr:clientData/>
  </xdr:twoCellAnchor>
  <xdr:twoCellAnchor>
    <xdr:from>
      <xdr:col>1</xdr:col>
      <xdr:colOff>1323975</xdr:colOff>
      <xdr:row>24</xdr:row>
      <xdr:rowOff>123825</xdr:rowOff>
    </xdr:from>
    <xdr:to>
      <xdr:col>2</xdr:col>
      <xdr:colOff>495300</xdr:colOff>
      <xdr:row>28</xdr:row>
      <xdr:rowOff>0</xdr:rowOff>
    </xdr:to>
    <xdr:sp macro="" textlink="">
      <xdr:nvSpPr>
        <xdr:cNvPr id="8" name="Rounded Rectangle 7"/>
        <xdr:cNvSpPr/>
      </xdr:nvSpPr>
      <xdr:spPr>
        <a:xfrm>
          <a:off x="2343150" y="4457700"/>
          <a:ext cx="1666875" cy="590550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Beef Biltong</a:t>
          </a:r>
        </a:p>
      </xdr:txBody>
    </xdr:sp>
    <xdr:clientData/>
  </xdr:twoCellAnchor>
  <xdr:twoCellAnchor>
    <xdr:from>
      <xdr:col>1</xdr:col>
      <xdr:colOff>1457325</xdr:colOff>
      <xdr:row>40</xdr:row>
      <xdr:rowOff>0</xdr:rowOff>
    </xdr:from>
    <xdr:to>
      <xdr:col>2</xdr:col>
      <xdr:colOff>628650</xdr:colOff>
      <xdr:row>47</xdr:row>
      <xdr:rowOff>0</xdr:rowOff>
    </xdr:to>
    <xdr:sp macro="" textlink="">
      <xdr:nvSpPr>
        <xdr:cNvPr id="10" name="Rounded Rectangle 9"/>
        <xdr:cNvSpPr/>
      </xdr:nvSpPr>
      <xdr:spPr>
        <a:xfrm>
          <a:off x="2476500" y="10277475"/>
          <a:ext cx="1666875" cy="2019300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Game Biltong</a:t>
          </a:r>
        </a:p>
      </xdr:txBody>
    </xdr:sp>
    <xdr:clientData/>
  </xdr:twoCellAnchor>
  <xdr:twoCellAnchor editAs="oneCell">
    <xdr:from>
      <xdr:col>1</xdr:col>
      <xdr:colOff>628649</xdr:colOff>
      <xdr:row>54</xdr:row>
      <xdr:rowOff>219074</xdr:rowOff>
    </xdr:from>
    <xdr:to>
      <xdr:col>3</xdr:col>
      <xdr:colOff>171449</xdr:colOff>
      <xdr:row>62</xdr:row>
      <xdr:rowOff>139699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7824" y="14316074"/>
          <a:ext cx="2847975" cy="1825625"/>
        </a:xfrm>
        <a:prstGeom prst="rect">
          <a:avLst/>
        </a:prstGeom>
      </xdr:spPr>
    </xdr:pic>
    <xdr:clientData/>
  </xdr:twoCellAnchor>
  <xdr:twoCellAnchor>
    <xdr:from>
      <xdr:col>1</xdr:col>
      <xdr:colOff>1533525</xdr:colOff>
      <xdr:row>58</xdr:row>
      <xdr:rowOff>47624</xdr:rowOff>
    </xdr:from>
    <xdr:to>
      <xdr:col>2</xdr:col>
      <xdr:colOff>285751</xdr:colOff>
      <xdr:row>60</xdr:row>
      <xdr:rowOff>114299</xdr:rowOff>
    </xdr:to>
    <xdr:sp macro="" textlink="">
      <xdr:nvSpPr>
        <xdr:cNvPr id="13" name="Rounded Rectangle 12"/>
        <xdr:cNvSpPr/>
      </xdr:nvSpPr>
      <xdr:spPr>
        <a:xfrm>
          <a:off x="2552700" y="15097124"/>
          <a:ext cx="1247776" cy="542925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Droewors</a:t>
          </a:r>
        </a:p>
      </xdr:txBody>
    </xdr:sp>
    <xdr:clientData/>
  </xdr:twoCellAnchor>
  <xdr:twoCellAnchor editAs="oneCell">
    <xdr:from>
      <xdr:col>1</xdr:col>
      <xdr:colOff>647700</xdr:colOff>
      <xdr:row>73</xdr:row>
      <xdr:rowOff>161925</xdr:rowOff>
    </xdr:from>
    <xdr:to>
      <xdr:col>3</xdr:col>
      <xdr:colOff>233994</xdr:colOff>
      <xdr:row>81</xdr:row>
      <xdr:rowOff>142875</xdr:rowOff>
    </xdr:to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6875" y="18783300"/>
          <a:ext cx="2891469" cy="1885950"/>
        </a:xfrm>
        <a:prstGeom prst="rect">
          <a:avLst/>
        </a:prstGeom>
      </xdr:spPr>
    </xdr:pic>
    <xdr:clientData/>
  </xdr:twoCellAnchor>
  <xdr:twoCellAnchor>
    <xdr:from>
      <xdr:col>1</xdr:col>
      <xdr:colOff>1552575</xdr:colOff>
      <xdr:row>78</xdr:row>
      <xdr:rowOff>28575</xdr:rowOff>
    </xdr:from>
    <xdr:to>
      <xdr:col>2</xdr:col>
      <xdr:colOff>304801</xdr:colOff>
      <xdr:row>80</xdr:row>
      <xdr:rowOff>142875</xdr:rowOff>
    </xdr:to>
    <xdr:sp macro="" textlink="">
      <xdr:nvSpPr>
        <xdr:cNvPr id="16" name="Rounded Rectangle 15"/>
        <xdr:cNvSpPr/>
      </xdr:nvSpPr>
      <xdr:spPr>
        <a:xfrm>
          <a:off x="2571750" y="19840575"/>
          <a:ext cx="1247776" cy="590550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Rookvleis</a:t>
          </a:r>
        </a:p>
      </xdr:txBody>
    </xdr:sp>
    <xdr:clientData/>
  </xdr:twoCellAnchor>
  <xdr:twoCellAnchor editAs="oneCell">
    <xdr:from>
      <xdr:col>1</xdr:col>
      <xdr:colOff>609600</xdr:colOff>
      <xdr:row>92</xdr:row>
      <xdr:rowOff>51335</xdr:rowOff>
    </xdr:from>
    <xdr:to>
      <xdr:col>3</xdr:col>
      <xdr:colOff>228902</xdr:colOff>
      <xdr:row>100</xdr:row>
      <xdr:rowOff>85725</xdr:rowOff>
    </xdr:to>
    <xdr:pic>
      <xdr:nvPicPr>
        <xdr:cNvPr id="17" name="Picture 1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8775" y="23197085"/>
          <a:ext cx="2924477" cy="1939390"/>
        </a:xfrm>
        <a:prstGeom prst="rect">
          <a:avLst/>
        </a:prstGeom>
      </xdr:spPr>
    </xdr:pic>
    <xdr:clientData/>
  </xdr:twoCellAnchor>
  <xdr:twoCellAnchor>
    <xdr:from>
      <xdr:col>1</xdr:col>
      <xdr:colOff>1438275</xdr:colOff>
      <xdr:row>95</xdr:row>
      <xdr:rowOff>79910</xdr:rowOff>
    </xdr:from>
    <xdr:to>
      <xdr:col>2</xdr:col>
      <xdr:colOff>428625</xdr:colOff>
      <xdr:row>97</xdr:row>
      <xdr:rowOff>146585</xdr:rowOff>
    </xdr:to>
    <xdr:sp macro="" textlink="">
      <xdr:nvSpPr>
        <xdr:cNvPr id="19" name="Rounded Rectangle 18"/>
        <xdr:cNvSpPr/>
      </xdr:nvSpPr>
      <xdr:spPr>
        <a:xfrm>
          <a:off x="2457450" y="23940035"/>
          <a:ext cx="1485900" cy="542925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Chilli Bites</a:t>
          </a:r>
        </a:p>
      </xdr:txBody>
    </xdr:sp>
    <xdr:clientData/>
  </xdr:twoCellAnchor>
  <xdr:twoCellAnchor editAs="oneCell">
    <xdr:from>
      <xdr:col>1</xdr:col>
      <xdr:colOff>619125</xdr:colOff>
      <xdr:row>109</xdr:row>
      <xdr:rowOff>190500</xdr:rowOff>
    </xdr:from>
    <xdr:to>
      <xdr:col>3</xdr:col>
      <xdr:colOff>227390</xdr:colOff>
      <xdr:row>118</xdr:row>
      <xdr:rowOff>0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8300" y="18097500"/>
          <a:ext cx="2913440" cy="1952625"/>
        </a:xfrm>
        <a:prstGeom prst="rect">
          <a:avLst/>
        </a:prstGeom>
      </xdr:spPr>
    </xdr:pic>
    <xdr:clientData/>
  </xdr:twoCellAnchor>
  <xdr:twoCellAnchor>
    <xdr:from>
      <xdr:col>1</xdr:col>
      <xdr:colOff>1428750</xdr:colOff>
      <xdr:row>119</xdr:row>
      <xdr:rowOff>9525</xdr:rowOff>
    </xdr:from>
    <xdr:to>
      <xdr:col>2</xdr:col>
      <xdr:colOff>419100</xdr:colOff>
      <xdr:row>121</xdr:row>
      <xdr:rowOff>123825</xdr:rowOff>
    </xdr:to>
    <xdr:sp macro="" textlink="">
      <xdr:nvSpPr>
        <xdr:cNvPr id="22" name="Rounded Rectangle 21"/>
        <xdr:cNvSpPr/>
      </xdr:nvSpPr>
      <xdr:spPr>
        <a:xfrm>
          <a:off x="2447925" y="18869025"/>
          <a:ext cx="1485900" cy="590550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Snapstix</a:t>
          </a:r>
        </a:p>
      </xdr:txBody>
    </xdr:sp>
    <xdr:clientData/>
  </xdr:twoCellAnchor>
  <xdr:twoCellAnchor editAs="oneCell">
    <xdr:from>
      <xdr:col>1</xdr:col>
      <xdr:colOff>590550</xdr:colOff>
      <xdr:row>127</xdr:row>
      <xdr:rowOff>76200</xdr:rowOff>
    </xdr:from>
    <xdr:to>
      <xdr:col>3</xdr:col>
      <xdr:colOff>195775</xdr:colOff>
      <xdr:row>135</xdr:row>
      <xdr:rowOff>123825</xdr:rowOff>
    </xdr:to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9725" y="31556325"/>
          <a:ext cx="2910400" cy="1952625"/>
        </a:xfrm>
        <a:prstGeom prst="rect">
          <a:avLst/>
        </a:prstGeom>
      </xdr:spPr>
    </xdr:pic>
    <xdr:clientData/>
  </xdr:twoCellAnchor>
  <xdr:twoCellAnchor>
    <xdr:from>
      <xdr:col>1</xdr:col>
      <xdr:colOff>1514475</xdr:colOff>
      <xdr:row>130</xdr:row>
      <xdr:rowOff>228600</xdr:rowOff>
    </xdr:from>
    <xdr:to>
      <xdr:col>2</xdr:col>
      <xdr:colOff>333375</xdr:colOff>
      <xdr:row>135</xdr:row>
      <xdr:rowOff>57150</xdr:rowOff>
    </xdr:to>
    <xdr:sp macro="" textlink="">
      <xdr:nvSpPr>
        <xdr:cNvPr id="25" name="Rounded Rectangle 24"/>
        <xdr:cNvSpPr/>
      </xdr:nvSpPr>
      <xdr:spPr>
        <a:xfrm>
          <a:off x="2533650" y="32423100"/>
          <a:ext cx="1314450" cy="1019175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BBQ Crisp</a:t>
          </a:r>
        </a:p>
      </xdr:txBody>
    </xdr:sp>
    <xdr:clientData/>
  </xdr:twoCellAnchor>
  <xdr:twoCellAnchor editAs="oneCell">
    <xdr:from>
      <xdr:col>1</xdr:col>
      <xdr:colOff>523875</xdr:colOff>
      <xdr:row>142</xdr:row>
      <xdr:rowOff>114301</xdr:rowOff>
    </xdr:from>
    <xdr:to>
      <xdr:col>3</xdr:col>
      <xdr:colOff>133350</xdr:colOff>
      <xdr:row>150</xdr:row>
      <xdr:rowOff>142875</xdr:rowOff>
    </xdr:to>
    <xdr:pic>
      <xdr:nvPicPr>
        <xdr:cNvPr id="26" name="Picture 2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50" y="35404426"/>
          <a:ext cx="2914650" cy="1933574"/>
        </a:xfrm>
        <a:prstGeom prst="rect">
          <a:avLst/>
        </a:prstGeom>
      </xdr:spPr>
    </xdr:pic>
    <xdr:clientData/>
  </xdr:twoCellAnchor>
  <xdr:twoCellAnchor>
    <xdr:from>
      <xdr:col>1</xdr:col>
      <xdr:colOff>1314449</xdr:colOff>
      <xdr:row>146</xdr:row>
      <xdr:rowOff>228601</xdr:rowOff>
    </xdr:from>
    <xdr:to>
      <xdr:col>2</xdr:col>
      <xdr:colOff>371474</xdr:colOff>
      <xdr:row>154</xdr:row>
      <xdr:rowOff>57151</xdr:rowOff>
    </xdr:to>
    <xdr:sp macro="" textlink="">
      <xdr:nvSpPr>
        <xdr:cNvPr id="27" name="Rounded Rectangle 26"/>
        <xdr:cNvSpPr/>
      </xdr:nvSpPr>
      <xdr:spPr>
        <a:xfrm>
          <a:off x="2333624" y="36471226"/>
          <a:ext cx="1552575" cy="1733550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Bacon Crisp</a:t>
          </a:r>
        </a:p>
      </xdr:txBody>
    </xdr:sp>
    <xdr:clientData/>
  </xdr:twoCellAnchor>
  <xdr:twoCellAnchor editAs="oneCell">
    <xdr:from>
      <xdr:col>1</xdr:col>
      <xdr:colOff>466725</xdr:colOff>
      <xdr:row>162</xdr:row>
      <xdr:rowOff>142875</xdr:rowOff>
    </xdr:from>
    <xdr:to>
      <xdr:col>3</xdr:col>
      <xdr:colOff>85725</xdr:colOff>
      <xdr:row>170</xdr:row>
      <xdr:rowOff>180975</xdr:rowOff>
    </xdr:to>
    <xdr:pic>
      <xdr:nvPicPr>
        <xdr:cNvPr id="28" name="Picture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5900" y="40195500"/>
          <a:ext cx="2924175" cy="1943100"/>
        </a:xfrm>
        <a:prstGeom prst="rect">
          <a:avLst/>
        </a:prstGeom>
      </xdr:spPr>
    </xdr:pic>
    <xdr:clientData/>
  </xdr:twoCellAnchor>
  <xdr:twoCellAnchor>
    <xdr:from>
      <xdr:col>1</xdr:col>
      <xdr:colOff>1466850</xdr:colOff>
      <xdr:row>166</xdr:row>
      <xdr:rowOff>28575</xdr:rowOff>
    </xdr:from>
    <xdr:to>
      <xdr:col>1</xdr:col>
      <xdr:colOff>2486025</xdr:colOff>
      <xdr:row>168</xdr:row>
      <xdr:rowOff>142875</xdr:rowOff>
    </xdr:to>
    <xdr:sp macro="" textlink="">
      <xdr:nvSpPr>
        <xdr:cNvPr id="30" name="Rounded Rectangle 29"/>
        <xdr:cNvSpPr/>
      </xdr:nvSpPr>
      <xdr:spPr>
        <a:xfrm>
          <a:off x="2486025" y="41033700"/>
          <a:ext cx="1019175" cy="590550"/>
        </a:xfrm>
        <a:prstGeom prst="round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2000">
              <a:solidFill>
                <a:schemeClr val="bg1"/>
              </a:solidFill>
            </a:rPr>
            <a:t>Patties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172"/>
  <sheetViews>
    <sheetView showGridLines="0" tabSelected="1" zoomScaleNormal="100" workbookViewId="0">
      <pane ySplit="2" topLeftCell="A3" activePane="bottomLeft" state="frozen"/>
      <selection pane="bottomLeft" activeCell="O161" sqref="O161"/>
    </sheetView>
  </sheetViews>
  <sheetFormatPr defaultRowHeight="15" x14ac:dyDescent="0.25"/>
  <cols>
    <col min="1" max="1" width="15.28515625" customWidth="1"/>
    <col min="2" max="2" width="37.42578125" customWidth="1"/>
    <col min="3" max="3" width="12.140625" customWidth="1"/>
    <col min="4" max="4" width="16.28515625" customWidth="1"/>
    <col min="5" max="5" width="16.140625" customWidth="1"/>
    <col min="6" max="6" width="14.28515625" style="1" customWidth="1"/>
    <col min="7" max="7" width="47.42578125" bestFit="1" customWidth="1"/>
    <col min="8" max="8" width="8.7109375" hidden="1" customWidth="1"/>
    <col min="9" max="10" width="9.140625" style="2"/>
    <col min="11" max="11" width="9.140625" style="24"/>
  </cols>
  <sheetData>
    <row r="1" spans="1:11" ht="20.25" thickTop="1" thickBot="1" x14ac:dyDescent="0.3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  <c r="G1" s="6" t="s">
        <v>159</v>
      </c>
      <c r="H1" s="4" t="s">
        <v>6</v>
      </c>
      <c r="I1" s="7" t="s">
        <v>160</v>
      </c>
      <c r="J1" s="7" t="s">
        <v>7</v>
      </c>
      <c r="K1" s="22" t="s">
        <v>8</v>
      </c>
    </row>
    <row r="2" spans="1:11" ht="20.25" thickTop="1" thickBot="1" x14ac:dyDescent="0.35">
      <c r="A2" s="9"/>
      <c r="B2" s="10"/>
      <c r="C2" s="13"/>
      <c r="D2" s="11">
        <f ca="1">NOW()</f>
        <v>45713.554405324074</v>
      </c>
      <c r="E2" s="12"/>
      <c r="F2" s="31">
        <v>2553</v>
      </c>
      <c r="G2" s="32" t="s">
        <v>9</v>
      </c>
      <c r="H2" s="32"/>
      <c r="I2" s="33"/>
      <c r="J2" s="34" t="str">
        <f>IF(I2&lt;&gt;0,(I2*0.025),"")</f>
        <v/>
      </c>
      <c r="K2" s="35">
        <v>11.08</v>
      </c>
    </row>
    <row r="3" spans="1:11" ht="19.5" thickTop="1" x14ac:dyDescent="0.3">
      <c r="A3" s="19" t="str">
        <f>IF(A2&lt;&gt; 0,A2,"")</f>
        <v/>
      </c>
      <c r="B3" s="19" t="str">
        <f t="shared" ref="B3:E3" si="0">IF(B2&lt;&gt; 0,B2,"")</f>
        <v/>
      </c>
      <c r="C3" s="19" t="str">
        <f t="shared" si="0"/>
        <v/>
      </c>
      <c r="D3" s="20">
        <f t="shared" ca="1" si="0"/>
        <v>45713.554405324074</v>
      </c>
      <c r="E3" s="21" t="str">
        <f t="shared" si="0"/>
        <v/>
      </c>
      <c r="F3" s="36" t="s">
        <v>106</v>
      </c>
      <c r="G3" s="37" t="s">
        <v>10</v>
      </c>
      <c r="H3" s="37"/>
      <c r="I3" s="33"/>
      <c r="J3" s="38" t="str">
        <f t="shared" ref="J3:J4" si="1">IF(I3&lt;&gt;0,(I3*0.025),"")</f>
        <v/>
      </c>
      <c r="K3" s="39">
        <v>10.54</v>
      </c>
    </row>
    <row r="4" spans="1:11" ht="18.75" x14ac:dyDescent="0.3">
      <c r="A4" s="19" t="str">
        <f t="shared" ref="A4:E35" si="2">IF(A3&lt;&gt; 0,A3,"")</f>
        <v/>
      </c>
      <c r="B4" s="19" t="str">
        <f t="shared" si="2"/>
        <v/>
      </c>
      <c r="C4" s="19" t="str">
        <f t="shared" si="2"/>
        <v/>
      </c>
      <c r="D4" s="20">
        <f t="shared" ca="1" si="2"/>
        <v>45713.554405324074</v>
      </c>
      <c r="E4" s="21" t="str">
        <f t="shared" si="2"/>
        <v/>
      </c>
      <c r="F4" s="40">
        <v>2506</v>
      </c>
      <c r="G4" s="37" t="s">
        <v>11</v>
      </c>
      <c r="H4" s="37"/>
      <c r="I4" s="33"/>
      <c r="J4" s="38" t="str">
        <f t="shared" si="1"/>
        <v/>
      </c>
      <c r="K4" s="39">
        <v>9.98</v>
      </c>
    </row>
    <row r="5" spans="1:11" ht="18.75" x14ac:dyDescent="0.3">
      <c r="A5" s="19" t="str">
        <f t="shared" si="2"/>
        <v/>
      </c>
      <c r="B5" s="19" t="str">
        <f t="shared" si="2"/>
        <v/>
      </c>
      <c r="C5" s="19" t="str">
        <f t="shared" si="2"/>
        <v/>
      </c>
      <c r="D5" s="20">
        <f t="shared" ca="1" si="2"/>
        <v>45713.554405324074</v>
      </c>
      <c r="E5" s="21" t="str">
        <f t="shared" si="2"/>
        <v/>
      </c>
      <c r="F5" s="16"/>
      <c r="G5" s="8" t="s">
        <v>105</v>
      </c>
      <c r="H5" s="14"/>
      <c r="I5" s="15"/>
      <c r="J5" s="15"/>
      <c r="K5" s="23"/>
    </row>
    <row r="6" spans="1:11" ht="18.75" x14ac:dyDescent="0.3">
      <c r="A6" s="19" t="str">
        <f t="shared" si="2"/>
        <v/>
      </c>
      <c r="B6" s="19" t="str">
        <f t="shared" si="2"/>
        <v/>
      </c>
      <c r="C6" s="19" t="str">
        <f t="shared" si="2"/>
        <v/>
      </c>
      <c r="D6" s="20">
        <f t="shared" ca="1" si="2"/>
        <v>45713.554405324074</v>
      </c>
      <c r="E6" s="21" t="str">
        <f t="shared" si="2"/>
        <v/>
      </c>
      <c r="F6" s="41" t="s">
        <v>107</v>
      </c>
      <c r="G6" s="37" t="s">
        <v>12</v>
      </c>
      <c r="H6" s="37"/>
      <c r="I6" s="33"/>
      <c r="J6" s="38" t="str">
        <f>IF(I6&lt;&gt;0,(I6*0.05),"")</f>
        <v/>
      </c>
      <c r="K6" s="39">
        <v>26.02</v>
      </c>
    </row>
    <row r="7" spans="1:11" ht="18.75" x14ac:dyDescent="0.3">
      <c r="A7" s="19" t="str">
        <f t="shared" si="2"/>
        <v/>
      </c>
      <c r="B7" s="19" t="str">
        <f t="shared" si="2"/>
        <v/>
      </c>
      <c r="C7" s="19" t="str">
        <f t="shared" si="2"/>
        <v/>
      </c>
      <c r="D7" s="20">
        <f t="shared" ca="1" si="2"/>
        <v>45713.554405324074</v>
      </c>
      <c r="E7" s="21" t="str">
        <f t="shared" si="2"/>
        <v/>
      </c>
      <c r="F7" s="40">
        <v>3004</v>
      </c>
      <c r="G7" s="37" t="s">
        <v>13</v>
      </c>
      <c r="H7" s="37"/>
      <c r="I7" s="33"/>
      <c r="J7" s="38" t="str">
        <f t="shared" ref="J7:J28" si="3">IF(I7&lt;&gt;0,(I7*0.05),"")</f>
        <v/>
      </c>
      <c r="K7" s="39">
        <v>20.83</v>
      </c>
    </row>
    <row r="8" spans="1:11" ht="18.75" x14ac:dyDescent="0.3">
      <c r="A8" s="19" t="str">
        <f t="shared" si="2"/>
        <v/>
      </c>
      <c r="B8" s="19" t="str">
        <f t="shared" si="2"/>
        <v/>
      </c>
      <c r="C8" s="19" t="str">
        <f t="shared" si="2"/>
        <v/>
      </c>
      <c r="D8" s="20">
        <f t="shared" ca="1" si="2"/>
        <v>45713.554405324074</v>
      </c>
      <c r="E8" s="21" t="str">
        <f t="shared" si="2"/>
        <v/>
      </c>
      <c r="F8" s="41" t="s">
        <v>108</v>
      </c>
      <c r="G8" s="37" t="s">
        <v>14</v>
      </c>
      <c r="H8" s="37"/>
      <c r="I8" s="33"/>
      <c r="J8" s="38" t="str">
        <f t="shared" si="3"/>
        <v/>
      </c>
      <c r="K8" s="39">
        <v>20.73</v>
      </c>
    </row>
    <row r="9" spans="1:11" ht="18.75" x14ac:dyDescent="0.3">
      <c r="A9" s="19" t="str">
        <f t="shared" si="2"/>
        <v/>
      </c>
      <c r="B9" s="19" t="str">
        <f t="shared" si="2"/>
        <v/>
      </c>
      <c r="C9" s="19" t="str">
        <f t="shared" si="2"/>
        <v/>
      </c>
      <c r="D9" s="20">
        <f t="shared" ca="1" si="2"/>
        <v>45713.554405324074</v>
      </c>
      <c r="E9" s="21" t="str">
        <f t="shared" si="2"/>
        <v/>
      </c>
      <c r="F9" s="40">
        <v>2501</v>
      </c>
      <c r="G9" s="37" t="s">
        <v>15</v>
      </c>
      <c r="H9" s="37"/>
      <c r="I9" s="33"/>
      <c r="J9" s="38" t="str">
        <f t="shared" si="3"/>
        <v/>
      </c>
      <c r="K9" s="39">
        <v>20.83</v>
      </c>
    </row>
    <row r="10" spans="1:11" ht="18.75" x14ac:dyDescent="0.3">
      <c r="A10" s="19" t="str">
        <f t="shared" si="2"/>
        <v/>
      </c>
      <c r="B10" s="19" t="str">
        <f t="shared" si="2"/>
        <v/>
      </c>
      <c r="C10" s="19" t="str">
        <f t="shared" si="2"/>
        <v/>
      </c>
      <c r="D10" s="20">
        <f t="shared" ca="1" si="2"/>
        <v>45713.554405324074</v>
      </c>
      <c r="E10" s="21" t="str">
        <f t="shared" si="2"/>
        <v/>
      </c>
      <c r="F10" s="40">
        <v>29</v>
      </c>
      <c r="G10" s="37" t="s">
        <v>197</v>
      </c>
      <c r="H10" s="37"/>
      <c r="I10" s="33"/>
      <c r="J10" s="38" t="str">
        <f t="shared" si="3"/>
        <v/>
      </c>
      <c r="K10" s="39">
        <v>15.18</v>
      </c>
    </row>
    <row r="11" spans="1:11" ht="18.75" x14ac:dyDescent="0.3">
      <c r="A11" s="19" t="str">
        <f t="shared" si="2"/>
        <v/>
      </c>
      <c r="B11" s="19" t="str">
        <f t="shared" si="2"/>
        <v/>
      </c>
      <c r="C11" s="19" t="str">
        <f t="shared" si="2"/>
        <v/>
      </c>
      <c r="D11" s="20">
        <f t="shared" ca="1" si="2"/>
        <v>45713.554405324074</v>
      </c>
      <c r="E11" s="21" t="str">
        <f t="shared" si="2"/>
        <v/>
      </c>
      <c r="F11" s="40">
        <v>3038</v>
      </c>
      <c r="G11" s="37" t="s">
        <v>16</v>
      </c>
      <c r="H11" s="37"/>
      <c r="I11" s="33"/>
      <c r="J11" s="38" t="str">
        <f t="shared" si="3"/>
        <v/>
      </c>
      <c r="K11" s="39">
        <v>20.83</v>
      </c>
    </row>
    <row r="12" spans="1:11" ht="18.75" x14ac:dyDescent="0.3">
      <c r="A12" s="19" t="str">
        <f t="shared" si="2"/>
        <v/>
      </c>
      <c r="B12" s="19" t="str">
        <f t="shared" si="2"/>
        <v/>
      </c>
      <c r="C12" s="19" t="str">
        <f t="shared" si="2"/>
        <v/>
      </c>
      <c r="D12" s="20">
        <f t="shared" ca="1" si="2"/>
        <v>45713.554405324074</v>
      </c>
      <c r="E12" s="21" t="str">
        <f t="shared" si="2"/>
        <v/>
      </c>
      <c r="F12" s="41" t="s">
        <v>111</v>
      </c>
      <c r="G12" s="37" t="s">
        <v>25</v>
      </c>
      <c r="H12" s="37"/>
      <c r="I12" s="33"/>
      <c r="J12" s="38" t="str">
        <f t="shared" si="3"/>
        <v/>
      </c>
      <c r="K12" s="39">
        <v>17.5</v>
      </c>
    </row>
    <row r="13" spans="1:11" ht="18.75" x14ac:dyDescent="0.3">
      <c r="A13" s="19" t="str">
        <f t="shared" si="2"/>
        <v/>
      </c>
      <c r="B13" s="19" t="str">
        <f t="shared" si="2"/>
        <v/>
      </c>
      <c r="C13" s="19" t="str">
        <f t="shared" si="2"/>
        <v/>
      </c>
      <c r="D13" s="20">
        <f t="shared" ca="1" si="2"/>
        <v>45713.554405324074</v>
      </c>
      <c r="E13" s="21" t="str">
        <f t="shared" si="2"/>
        <v/>
      </c>
      <c r="F13" s="40" t="s">
        <v>17</v>
      </c>
      <c r="G13" s="37" t="s">
        <v>18</v>
      </c>
      <c r="H13" s="37"/>
      <c r="I13" s="33"/>
      <c r="J13" s="38" t="str">
        <f t="shared" si="3"/>
        <v/>
      </c>
      <c r="K13" s="39">
        <v>17.350000000000001</v>
      </c>
    </row>
    <row r="14" spans="1:11" ht="18.75" x14ac:dyDescent="0.3">
      <c r="A14" s="19" t="str">
        <f t="shared" si="2"/>
        <v/>
      </c>
      <c r="B14" s="19" t="str">
        <f t="shared" si="2"/>
        <v/>
      </c>
      <c r="C14" s="19" t="str">
        <f t="shared" si="2"/>
        <v/>
      </c>
      <c r="D14" s="20">
        <f t="shared" ca="1" si="2"/>
        <v>45713.554405324074</v>
      </c>
      <c r="E14" s="21" t="str">
        <f t="shared" si="2"/>
        <v/>
      </c>
      <c r="F14" s="41">
        <v>2576</v>
      </c>
      <c r="G14" s="37" t="s">
        <v>162</v>
      </c>
      <c r="H14" s="37"/>
      <c r="I14" s="33"/>
      <c r="J14" s="38" t="str">
        <f t="shared" si="3"/>
        <v/>
      </c>
      <c r="K14" s="39">
        <v>24.7</v>
      </c>
    </row>
    <row r="15" spans="1:11" ht="18.75" x14ac:dyDescent="0.3">
      <c r="A15" s="19" t="str">
        <f t="shared" si="2"/>
        <v/>
      </c>
      <c r="B15" s="19" t="str">
        <f t="shared" si="2"/>
        <v/>
      </c>
      <c r="C15" s="19" t="str">
        <f t="shared" si="2"/>
        <v/>
      </c>
      <c r="D15" s="20">
        <f t="shared" ca="1" si="2"/>
        <v>45713.554405324074</v>
      </c>
      <c r="E15" s="21" t="str">
        <f t="shared" si="2"/>
        <v/>
      </c>
      <c r="F15" s="41" t="s">
        <v>109</v>
      </c>
      <c r="G15" s="37" t="s">
        <v>161</v>
      </c>
      <c r="H15" s="37"/>
      <c r="I15" s="33"/>
      <c r="J15" s="38" t="str">
        <f t="shared" si="3"/>
        <v/>
      </c>
      <c r="K15" s="39">
        <v>24.7</v>
      </c>
    </row>
    <row r="16" spans="1:11" ht="18.75" x14ac:dyDescent="0.3">
      <c r="A16" s="19" t="str">
        <f t="shared" si="2"/>
        <v/>
      </c>
      <c r="B16" s="19" t="str">
        <f t="shared" si="2"/>
        <v/>
      </c>
      <c r="C16" s="19" t="str">
        <f t="shared" si="2"/>
        <v/>
      </c>
      <c r="D16" s="20">
        <f t="shared" ca="1" si="2"/>
        <v>45713.554405324074</v>
      </c>
      <c r="E16" s="21" t="str">
        <f t="shared" si="2"/>
        <v/>
      </c>
      <c r="F16" s="40">
        <v>2552</v>
      </c>
      <c r="G16" s="37" t="s">
        <v>19</v>
      </c>
      <c r="H16" s="37"/>
      <c r="I16" s="33"/>
      <c r="J16" s="38" t="str">
        <f t="shared" si="3"/>
        <v/>
      </c>
      <c r="K16" s="39">
        <v>17.350000000000001</v>
      </c>
    </row>
    <row r="17" spans="1:11" ht="18.75" x14ac:dyDescent="0.3">
      <c r="A17" s="19" t="str">
        <f t="shared" si="2"/>
        <v/>
      </c>
      <c r="B17" s="19" t="str">
        <f t="shared" si="2"/>
        <v/>
      </c>
      <c r="C17" s="19" t="str">
        <f t="shared" si="2"/>
        <v/>
      </c>
      <c r="D17" s="20">
        <f t="shared" ca="1" si="2"/>
        <v>45713.554405324074</v>
      </c>
      <c r="E17" s="21" t="str">
        <f t="shared" si="2"/>
        <v/>
      </c>
      <c r="F17" s="41">
        <v>3009</v>
      </c>
      <c r="G17" s="37" t="s">
        <v>219</v>
      </c>
      <c r="H17" s="37"/>
      <c r="I17" s="33"/>
      <c r="J17" s="38" t="str">
        <f t="shared" si="3"/>
        <v/>
      </c>
      <c r="K17" s="39">
        <v>18.43</v>
      </c>
    </row>
    <row r="18" spans="1:11" ht="18.75" x14ac:dyDescent="0.3">
      <c r="A18" s="19" t="str">
        <f t="shared" si="2"/>
        <v/>
      </c>
      <c r="B18" s="19" t="str">
        <f t="shared" si="2"/>
        <v/>
      </c>
      <c r="C18" s="19" t="str">
        <f t="shared" si="2"/>
        <v/>
      </c>
      <c r="D18" s="20">
        <f t="shared" ca="1" si="2"/>
        <v>45713.554405324074</v>
      </c>
      <c r="E18" s="21" t="str">
        <f t="shared" si="2"/>
        <v/>
      </c>
      <c r="F18" s="40">
        <v>2510</v>
      </c>
      <c r="G18" s="37" t="s">
        <v>254</v>
      </c>
      <c r="H18" s="37"/>
      <c r="I18" s="33"/>
      <c r="J18" s="38" t="str">
        <f t="shared" si="3"/>
        <v/>
      </c>
      <c r="K18" s="39">
        <v>15.6</v>
      </c>
    </row>
    <row r="19" spans="1:11" ht="18.75" x14ac:dyDescent="0.3">
      <c r="A19" s="19" t="str">
        <f t="shared" si="2"/>
        <v/>
      </c>
      <c r="B19" s="19" t="str">
        <f t="shared" si="2"/>
        <v/>
      </c>
      <c r="C19" s="19" t="str">
        <f t="shared" si="2"/>
        <v/>
      </c>
      <c r="D19" s="20">
        <f t="shared" ca="1" si="2"/>
        <v>45713.554405324074</v>
      </c>
      <c r="E19" s="21" t="str">
        <f t="shared" si="2"/>
        <v/>
      </c>
      <c r="F19" s="41" t="s">
        <v>110</v>
      </c>
      <c r="G19" s="37" t="s">
        <v>20</v>
      </c>
      <c r="H19" s="37"/>
      <c r="I19" s="33"/>
      <c r="J19" s="38" t="str">
        <f t="shared" si="3"/>
        <v/>
      </c>
      <c r="K19" s="39">
        <v>17.350000000000001</v>
      </c>
    </row>
    <row r="20" spans="1:11" ht="18.75" x14ac:dyDescent="0.3">
      <c r="A20" s="19" t="str">
        <f t="shared" si="2"/>
        <v/>
      </c>
      <c r="B20" s="19" t="str">
        <f t="shared" si="2"/>
        <v/>
      </c>
      <c r="C20" s="19" t="str">
        <f t="shared" si="2"/>
        <v/>
      </c>
      <c r="D20" s="20">
        <f t="shared" ca="1" si="2"/>
        <v>45713.554405324074</v>
      </c>
      <c r="E20" s="21" t="str">
        <f t="shared" si="2"/>
        <v/>
      </c>
      <c r="F20" s="40">
        <v>2560</v>
      </c>
      <c r="G20" s="37" t="s">
        <v>21</v>
      </c>
      <c r="H20" s="37"/>
      <c r="I20" s="33"/>
      <c r="J20" s="38" t="str">
        <f t="shared" si="3"/>
        <v/>
      </c>
      <c r="K20" s="39">
        <v>17.350000000000001</v>
      </c>
    </row>
    <row r="21" spans="1:11" ht="18.75" x14ac:dyDescent="0.3">
      <c r="A21" s="19" t="str">
        <f t="shared" si="2"/>
        <v/>
      </c>
      <c r="B21" s="19" t="str">
        <f t="shared" si="2"/>
        <v/>
      </c>
      <c r="C21" s="19" t="str">
        <f t="shared" si="2"/>
        <v/>
      </c>
      <c r="D21" s="20">
        <f t="shared" ca="1" si="2"/>
        <v>45713.554405324074</v>
      </c>
      <c r="E21" s="21" t="str">
        <f t="shared" si="2"/>
        <v/>
      </c>
      <c r="F21" s="40">
        <v>3508</v>
      </c>
      <c r="G21" s="37" t="s">
        <v>22</v>
      </c>
      <c r="H21" s="37"/>
      <c r="I21" s="33"/>
      <c r="J21" s="38" t="str">
        <f t="shared" si="3"/>
        <v/>
      </c>
      <c r="K21" s="39">
        <v>19.489999999999998</v>
      </c>
    </row>
    <row r="22" spans="1:11" ht="18.75" x14ac:dyDescent="0.3">
      <c r="A22" s="19" t="str">
        <f t="shared" si="2"/>
        <v/>
      </c>
      <c r="B22" s="19" t="str">
        <f t="shared" si="2"/>
        <v/>
      </c>
      <c r="C22" s="19" t="str">
        <f t="shared" si="2"/>
        <v/>
      </c>
      <c r="D22" s="20">
        <f t="shared" ca="1" si="2"/>
        <v>45713.554405324074</v>
      </c>
      <c r="E22" s="21" t="str">
        <f t="shared" si="2"/>
        <v/>
      </c>
      <c r="F22" s="41" t="s">
        <v>232</v>
      </c>
      <c r="G22" s="37" t="s">
        <v>233</v>
      </c>
      <c r="H22" s="37"/>
      <c r="I22" s="33"/>
      <c r="J22" s="38" t="str">
        <f t="shared" si="3"/>
        <v/>
      </c>
      <c r="K22" s="39">
        <v>12.47</v>
      </c>
    </row>
    <row r="23" spans="1:11" ht="18.75" x14ac:dyDescent="0.3">
      <c r="A23" s="19" t="str">
        <f t="shared" si="2"/>
        <v/>
      </c>
      <c r="B23" s="19" t="str">
        <f t="shared" si="2"/>
        <v/>
      </c>
      <c r="C23" s="19" t="str">
        <f t="shared" si="2"/>
        <v/>
      </c>
      <c r="D23" s="20">
        <f t="shared" ca="1" si="2"/>
        <v>45713.554405324074</v>
      </c>
      <c r="E23" s="21" t="str">
        <f t="shared" si="2"/>
        <v/>
      </c>
      <c r="F23" s="40">
        <v>2507</v>
      </c>
      <c r="G23" s="37" t="s">
        <v>252</v>
      </c>
      <c r="H23" s="37"/>
      <c r="I23" s="33"/>
      <c r="J23" s="38" t="str">
        <f t="shared" si="3"/>
        <v/>
      </c>
      <c r="K23" s="39">
        <v>15.6</v>
      </c>
    </row>
    <row r="24" spans="1:11" ht="18.75" x14ac:dyDescent="0.3">
      <c r="A24" s="19" t="str">
        <f t="shared" si="2"/>
        <v/>
      </c>
      <c r="B24" s="19" t="str">
        <f t="shared" si="2"/>
        <v/>
      </c>
      <c r="C24" s="19" t="str">
        <f t="shared" si="2"/>
        <v/>
      </c>
      <c r="D24" s="20">
        <f t="shared" ca="1" si="2"/>
        <v>45713.554405324074</v>
      </c>
      <c r="E24" s="21" t="str">
        <f t="shared" si="2"/>
        <v/>
      </c>
      <c r="F24" s="40">
        <v>2521</v>
      </c>
      <c r="G24" s="37" t="s">
        <v>23</v>
      </c>
      <c r="H24" s="37"/>
      <c r="I24" s="33"/>
      <c r="J24" s="38" t="str">
        <f t="shared" si="3"/>
        <v/>
      </c>
      <c r="K24" s="39">
        <v>18.43</v>
      </c>
    </row>
    <row r="25" spans="1:11" ht="18.75" x14ac:dyDescent="0.3">
      <c r="A25" s="19" t="str">
        <f t="shared" si="2"/>
        <v/>
      </c>
      <c r="B25" s="19" t="str">
        <f t="shared" si="2"/>
        <v/>
      </c>
      <c r="C25" s="19" t="str">
        <f t="shared" si="2"/>
        <v/>
      </c>
      <c r="D25" s="20">
        <f t="shared" ca="1" si="2"/>
        <v>45713.554405324074</v>
      </c>
      <c r="E25" s="21" t="str">
        <f t="shared" si="2"/>
        <v/>
      </c>
      <c r="F25" s="41" t="s">
        <v>210</v>
      </c>
      <c r="G25" s="37" t="s">
        <v>211</v>
      </c>
      <c r="H25" s="37"/>
      <c r="I25" s="33"/>
      <c r="J25" s="38" t="str">
        <f t="shared" si="3"/>
        <v/>
      </c>
      <c r="K25" s="39">
        <v>18.43</v>
      </c>
    </row>
    <row r="26" spans="1:11" ht="18.75" x14ac:dyDescent="0.3">
      <c r="A26" s="19" t="str">
        <f t="shared" si="2"/>
        <v/>
      </c>
      <c r="B26" s="19" t="str">
        <f t="shared" si="2"/>
        <v/>
      </c>
      <c r="C26" s="19" t="str">
        <f t="shared" si="2"/>
        <v/>
      </c>
      <c r="D26" s="20">
        <f t="shared" ca="1" si="2"/>
        <v>45713.554405324074</v>
      </c>
      <c r="E26" s="21" t="str">
        <f t="shared" si="2"/>
        <v/>
      </c>
      <c r="F26" s="40">
        <v>20</v>
      </c>
      <c r="G26" s="37" t="s">
        <v>24</v>
      </c>
      <c r="H26" s="37"/>
      <c r="I26" s="33"/>
      <c r="J26" s="38" t="str">
        <f t="shared" si="3"/>
        <v/>
      </c>
      <c r="K26" s="39">
        <v>28.01</v>
      </c>
    </row>
    <row r="27" spans="1:11" ht="18.75" x14ac:dyDescent="0.3">
      <c r="A27" s="19" t="str">
        <f t="shared" si="2"/>
        <v/>
      </c>
      <c r="B27" s="19" t="str">
        <f t="shared" si="2"/>
        <v/>
      </c>
      <c r="C27" s="19" t="str">
        <f t="shared" si="2"/>
        <v/>
      </c>
      <c r="D27" s="20">
        <f t="shared" ca="1" si="2"/>
        <v>45713.554405324074</v>
      </c>
      <c r="E27" s="21" t="str">
        <f t="shared" si="2"/>
        <v/>
      </c>
      <c r="F27" s="41" t="s">
        <v>112</v>
      </c>
      <c r="G27" s="37" t="s">
        <v>26</v>
      </c>
      <c r="H27" s="37"/>
      <c r="I27" s="33"/>
      <c r="J27" s="38" t="str">
        <f t="shared" si="3"/>
        <v/>
      </c>
      <c r="K27" s="39">
        <v>28.01</v>
      </c>
    </row>
    <row r="28" spans="1:11" ht="18.75" x14ac:dyDescent="0.3">
      <c r="A28" s="19" t="str">
        <f t="shared" si="2"/>
        <v/>
      </c>
      <c r="B28" s="19" t="str">
        <f t="shared" si="2"/>
        <v/>
      </c>
      <c r="C28" s="19" t="str">
        <f t="shared" si="2"/>
        <v/>
      </c>
      <c r="D28" s="20">
        <f t="shared" ca="1" si="2"/>
        <v>45713.554405324074</v>
      </c>
      <c r="E28" s="21" t="str">
        <f t="shared" si="2"/>
        <v/>
      </c>
      <c r="F28" s="41">
        <v>2580</v>
      </c>
      <c r="G28" s="37" t="s">
        <v>224</v>
      </c>
      <c r="H28" s="37"/>
      <c r="I28" s="33"/>
      <c r="J28" s="38" t="str">
        <f t="shared" si="3"/>
        <v/>
      </c>
      <c r="K28" s="39">
        <v>18.43</v>
      </c>
    </row>
    <row r="29" spans="1:11" ht="18.75" x14ac:dyDescent="0.3">
      <c r="A29" s="19" t="str">
        <f t="shared" si="2"/>
        <v/>
      </c>
      <c r="B29" s="19" t="str">
        <f t="shared" si="2"/>
        <v/>
      </c>
      <c r="C29" s="19" t="str">
        <f t="shared" si="2"/>
        <v/>
      </c>
      <c r="D29" s="20">
        <f t="shared" ca="1" si="2"/>
        <v>45713.554405324074</v>
      </c>
      <c r="E29" s="21" t="str">
        <f t="shared" si="2"/>
        <v/>
      </c>
      <c r="F29" s="17"/>
      <c r="G29" s="8" t="s">
        <v>143</v>
      </c>
      <c r="H29" s="14"/>
      <c r="I29" s="15"/>
      <c r="J29" s="15"/>
      <c r="K29" s="23"/>
    </row>
    <row r="30" spans="1:11" ht="18.75" x14ac:dyDescent="0.3">
      <c r="A30" s="19" t="str">
        <f t="shared" si="2"/>
        <v/>
      </c>
      <c r="B30" s="19" t="str">
        <f t="shared" si="2"/>
        <v/>
      </c>
      <c r="C30" s="19" t="str">
        <f t="shared" si="2"/>
        <v/>
      </c>
      <c r="D30" s="20">
        <f t="shared" ca="1" si="2"/>
        <v>45713.554405324074</v>
      </c>
      <c r="E30" s="21" t="str">
        <f t="shared" si="2"/>
        <v/>
      </c>
      <c r="F30" s="41" t="s">
        <v>113</v>
      </c>
      <c r="G30" s="37" t="s">
        <v>27</v>
      </c>
      <c r="H30" s="37"/>
      <c r="I30" s="33"/>
      <c r="J30" s="38" t="str">
        <f>IF(I30&lt;&gt;0,(I30*0.1),"")</f>
        <v/>
      </c>
      <c r="K30" s="39">
        <v>48.28</v>
      </c>
    </row>
    <row r="31" spans="1:11" ht="18.75" x14ac:dyDescent="0.3">
      <c r="A31" s="19" t="str">
        <f t="shared" si="2"/>
        <v/>
      </c>
      <c r="B31" s="19" t="str">
        <f t="shared" si="2"/>
        <v/>
      </c>
      <c r="C31" s="19" t="str">
        <f t="shared" si="2"/>
        <v/>
      </c>
      <c r="D31" s="20">
        <f t="shared" ca="1" si="2"/>
        <v>45713.554405324074</v>
      </c>
      <c r="E31" s="21" t="str">
        <f t="shared" si="2"/>
        <v/>
      </c>
      <c r="F31" s="40">
        <v>3003</v>
      </c>
      <c r="G31" s="37" t="s">
        <v>28</v>
      </c>
      <c r="H31" s="37"/>
      <c r="I31" s="33"/>
      <c r="J31" s="38" t="str">
        <f t="shared" ref="J31:J55" si="4">IF(I31&lt;&gt;0,(I31*0.1),"")</f>
        <v/>
      </c>
      <c r="K31" s="39">
        <v>39.119999999999997</v>
      </c>
    </row>
    <row r="32" spans="1:11" ht="18.75" x14ac:dyDescent="0.3">
      <c r="A32" s="19" t="str">
        <f t="shared" si="2"/>
        <v/>
      </c>
      <c r="B32" s="19" t="str">
        <f t="shared" si="2"/>
        <v/>
      </c>
      <c r="C32" s="19" t="str">
        <f t="shared" si="2"/>
        <v/>
      </c>
      <c r="D32" s="20">
        <f t="shared" ca="1" si="2"/>
        <v>45713.554405324074</v>
      </c>
      <c r="E32" s="21" t="str">
        <f t="shared" si="2"/>
        <v/>
      </c>
      <c r="F32" s="41" t="s">
        <v>200</v>
      </c>
      <c r="G32" s="37" t="s">
        <v>201</v>
      </c>
      <c r="H32" s="37"/>
      <c r="I32" s="33"/>
      <c r="J32" s="38" t="str">
        <f t="shared" si="4"/>
        <v/>
      </c>
      <c r="K32" s="39">
        <v>34.18</v>
      </c>
    </row>
    <row r="33" spans="1:11" ht="18.75" x14ac:dyDescent="0.3">
      <c r="A33" s="19" t="str">
        <f t="shared" si="2"/>
        <v/>
      </c>
      <c r="B33" s="19" t="str">
        <f t="shared" si="2"/>
        <v/>
      </c>
      <c r="C33" s="19" t="str">
        <f t="shared" si="2"/>
        <v/>
      </c>
      <c r="D33" s="20">
        <f t="shared" ca="1" si="2"/>
        <v>45713.554405324074</v>
      </c>
      <c r="E33" s="21" t="str">
        <f t="shared" si="2"/>
        <v/>
      </c>
      <c r="F33" s="40">
        <v>24</v>
      </c>
      <c r="G33" s="37" t="s">
        <v>29</v>
      </c>
      <c r="H33" s="37"/>
      <c r="I33" s="33"/>
      <c r="J33" s="38" t="str">
        <f t="shared" si="4"/>
        <v/>
      </c>
      <c r="K33" s="39">
        <v>39.119999999999997</v>
      </c>
    </row>
    <row r="34" spans="1:11" ht="18.75" x14ac:dyDescent="0.3">
      <c r="A34" s="19" t="str">
        <f t="shared" si="2"/>
        <v/>
      </c>
      <c r="B34" s="19" t="str">
        <f t="shared" si="2"/>
        <v/>
      </c>
      <c r="C34" s="19" t="str">
        <f t="shared" si="2"/>
        <v/>
      </c>
      <c r="D34" s="20">
        <f t="shared" ca="1" si="2"/>
        <v>45713.554405324074</v>
      </c>
      <c r="E34" s="21" t="str">
        <f t="shared" si="2"/>
        <v/>
      </c>
      <c r="F34" s="41" t="s">
        <v>189</v>
      </c>
      <c r="G34" s="37" t="s">
        <v>190</v>
      </c>
      <c r="H34" s="37"/>
      <c r="I34" s="33"/>
      <c r="J34" s="38" t="str">
        <f t="shared" si="4"/>
        <v/>
      </c>
      <c r="K34" s="39">
        <v>31.03</v>
      </c>
    </row>
    <row r="35" spans="1:11" ht="18.75" x14ac:dyDescent="0.3">
      <c r="A35" s="19" t="str">
        <f t="shared" si="2"/>
        <v/>
      </c>
      <c r="B35" s="19" t="str">
        <f t="shared" si="2"/>
        <v/>
      </c>
      <c r="C35" s="19" t="str">
        <f t="shared" si="2"/>
        <v/>
      </c>
      <c r="D35" s="20">
        <f t="shared" ca="1" si="2"/>
        <v>45713.554405324074</v>
      </c>
      <c r="E35" s="21" t="str">
        <f t="shared" si="2"/>
        <v/>
      </c>
      <c r="F35" s="41" t="s">
        <v>114</v>
      </c>
      <c r="G35" s="37" t="s">
        <v>30</v>
      </c>
      <c r="H35" s="37"/>
      <c r="I35" s="33"/>
      <c r="J35" s="38" t="str">
        <f t="shared" si="4"/>
        <v/>
      </c>
      <c r="K35" s="39">
        <v>39.119999999999997</v>
      </c>
    </row>
    <row r="36" spans="1:11" ht="18.75" x14ac:dyDescent="0.3">
      <c r="A36" s="19" t="str">
        <f t="shared" ref="A36:E67" si="5">IF(A35&lt;&gt; 0,A35,"")</f>
        <v/>
      </c>
      <c r="B36" s="19" t="str">
        <f t="shared" si="5"/>
        <v/>
      </c>
      <c r="C36" s="19" t="str">
        <f t="shared" si="5"/>
        <v/>
      </c>
      <c r="D36" s="20">
        <f t="shared" ca="1" si="5"/>
        <v>45713.554405324074</v>
      </c>
      <c r="E36" s="21" t="str">
        <f t="shared" si="5"/>
        <v/>
      </c>
      <c r="F36" s="41" t="s">
        <v>115</v>
      </c>
      <c r="G36" s="37" t="s">
        <v>31</v>
      </c>
      <c r="H36" s="37"/>
      <c r="I36" s="33"/>
      <c r="J36" s="38" t="str">
        <f t="shared" si="4"/>
        <v/>
      </c>
      <c r="K36" s="39">
        <v>39.119999999999997</v>
      </c>
    </row>
    <row r="37" spans="1:11" ht="18.75" x14ac:dyDescent="0.3">
      <c r="A37" s="19" t="str">
        <f t="shared" si="5"/>
        <v/>
      </c>
      <c r="B37" s="19" t="str">
        <f t="shared" si="5"/>
        <v/>
      </c>
      <c r="C37" s="19" t="str">
        <f t="shared" si="5"/>
        <v/>
      </c>
      <c r="D37" s="20">
        <f t="shared" ca="1" si="5"/>
        <v>45713.554405324074</v>
      </c>
      <c r="E37" s="21" t="str">
        <f t="shared" si="5"/>
        <v/>
      </c>
      <c r="F37" s="41" t="s">
        <v>198</v>
      </c>
      <c r="G37" s="37" t="s">
        <v>199</v>
      </c>
      <c r="H37" s="37"/>
      <c r="I37" s="33"/>
      <c r="J37" s="38" t="str">
        <f t="shared" si="4"/>
        <v/>
      </c>
      <c r="K37" s="39">
        <v>28.66</v>
      </c>
    </row>
    <row r="38" spans="1:11" ht="18.75" x14ac:dyDescent="0.3">
      <c r="A38" s="19" t="str">
        <f t="shared" si="5"/>
        <v/>
      </c>
      <c r="B38" s="19" t="str">
        <f t="shared" si="5"/>
        <v/>
      </c>
      <c r="C38" s="19" t="str">
        <f t="shared" si="5"/>
        <v/>
      </c>
      <c r="D38" s="20">
        <f t="shared" ca="1" si="5"/>
        <v>45713.554405324074</v>
      </c>
      <c r="E38" s="21" t="str">
        <f t="shared" si="5"/>
        <v/>
      </c>
      <c r="F38" s="41" t="s">
        <v>163</v>
      </c>
      <c r="G38" s="37" t="s">
        <v>203</v>
      </c>
      <c r="H38" s="37"/>
      <c r="I38" s="33"/>
      <c r="J38" s="38" t="str">
        <f t="shared" si="4"/>
        <v/>
      </c>
      <c r="K38" s="39">
        <v>43.16</v>
      </c>
    </row>
    <row r="39" spans="1:11" ht="18.75" x14ac:dyDescent="0.3">
      <c r="A39" s="19" t="str">
        <f t="shared" si="5"/>
        <v/>
      </c>
      <c r="B39" s="19" t="str">
        <f t="shared" si="5"/>
        <v/>
      </c>
      <c r="C39" s="19" t="str">
        <f t="shared" si="5"/>
        <v/>
      </c>
      <c r="D39" s="20">
        <f t="shared" ca="1" si="5"/>
        <v>45713.554405324074</v>
      </c>
      <c r="E39" s="21" t="str">
        <f t="shared" si="5"/>
        <v/>
      </c>
      <c r="F39" s="41" t="s">
        <v>116</v>
      </c>
      <c r="G39" s="37" t="s">
        <v>32</v>
      </c>
      <c r="H39" s="37"/>
      <c r="I39" s="33"/>
      <c r="J39" s="38" t="str">
        <f t="shared" si="4"/>
        <v/>
      </c>
      <c r="K39" s="39">
        <v>52.61</v>
      </c>
    </row>
    <row r="40" spans="1:11" ht="18.75" x14ac:dyDescent="0.3">
      <c r="A40" s="19" t="str">
        <f t="shared" si="5"/>
        <v/>
      </c>
      <c r="B40" s="19" t="str">
        <f t="shared" si="5"/>
        <v/>
      </c>
      <c r="C40" s="19" t="str">
        <f t="shared" si="5"/>
        <v/>
      </c>
      <c r="D40" s="20">
        <f t="shared" ca="1" si="5"/>
        <v>45713.554405324074</v>
      </c>
      <c r="E40" s="21" t="str">
        <f t="shared" si="5"/>
        <v/>
      </c>
      <c r="F40" s="41" t="s">
        <v>117</v>
      </c>
      <c r="G40" s="37" t="s">
        <v>33</v>
      </c>
      <c r="H40" s="37"/>
      <c r="I40" s="33"/>
      <c r="J40" s="38" t="str">
        <f t="shared" si="4"/>
        <v/>
      </c>
      <c r="K40" s="39">
        <v>30.69</v>
      </c>
    </row>
    <row r="41" spans="1:11" ht="18.75" x14ac:dyDescent="0.3">
      <c r="A41" s="19" t="str">
        <f t="shared" si="5"/>
        <v/>
      </c>
      <c r="B41" s="19" t="str">
        <f t="shared" si="5"/>
        <v/>
      </c>
      <c r="C41" s="19" t="str">
        <f t="shared" si="5"/>
        <v/>
      </c>
      <c r="D41" s="20">
        <f t="shared" ca="1" si="5"/>
        <v>45713.554405324074</v>
      </c>
      <c r="E41" s="21" t="str">
        <f t="shared" si="5"/>
        <v/>
      </c>
      <c r="F41" s="41" t="s">
        <v>118</v>
      </c>
      <c r="G41" s="37" t="s">
        <v>164</v>
      </c>
      <c r="H41" s="37"/>
      <c r="I41" s="33"/>
      <c r="J41" s="38" t="str">
        <f t="shared" si="4"/>
        <v/>
      </c>
      <c r="K41" s="39">
        <v>46.45</v>
      </c>
    </row>
    <row r="42" spans="1:11" ht="18.75" x14ac:dyDescent="0.3">
      <c r="A42" s="19" t="str">
        <f t="shared" si="5"/>
        <v/>
      </c>
      <c r="B42" s="19" t="str">
        <f t="shared" si="5"/>
        <v/>
      </c>
      <c r="C42" s="19" t="str">
        <f t="shared" si="5"/>
        <v/>
      </c>
      <c r="D42" s="20">
        <f t="shared" ca="1" si="5"/>
        <v>45713.554405324074</v>
      </c>
      <c r="E42" s="21" t="str">
        <f t="shared" si="5"/>
        <v/>
      </c>
      <c r="F42" s="40">
        <v>2548</v>
      </c>
      <c r="G42" s="37" t="s">
        <v>34</v>
      </c>
      <c r="H42" s="37"/>
      <c r="I42" s="33"/>
      <c r="J42" s="38" t="str">
        <f t="shared" si="4"/>
        <v/>
      </c>
      <c r="K42" s="39">
        <v>30.69</v>
      </c>
    </row>
    <row r="43" spans="1:11" ht="18.75" x14ac:dyDescent="0.3">
      <c r="A43" s="19" t="str">
        <f t="shared" si="5"/>
        <v/>
      </c>
      <c r="B43" s="19" t="str">
        <f t="shared" si="5"/>
        <v/>
      </c>
      <c r="C43" s="19" t="str">
        <f t="shared" si="5"/>
        <v/>
      </c>
      <c r="D43" s="20">
        <f t="shared" ca="1" si="5"/>
        <v>45713.554405324074</v>
      </c>
      <c r="E43" s="21" t="str">
        <f t="shared" si="5"/>
        <v/>
      </c>
      <c r="F43" s="41">
        <v>550</v>
      </c>
      <c r="G43" s="37" t="s">
        <v>220</v>
      </c>
      <c r="H43" s="37"/>
      <c r="I43" s="33"/>
      <c r="J43" s="38" t="str">
        <f t="shared" si="4"/>
        <v/>
      </c>
      <c r="K43" s="39">
        <v>35.36</v>
      </c>
    </row>
    <row r="44" spans="1:11" ht="18.75" x14ac:dyDescent="0.3">
      <c r="A44" s="19" t="str">
        <f t="shared" si="5"/>
        <v/>
      </c>
      <c r="B44" s="19" t="str">
        <f t="shared" si="5"/>
        <v/>
      </c>
      <c r="C44" s="19" t="str">
        <f t="shared" si="5"/>
        <v/>
      </c>
      <c r="D44" s="20">
        <f t="shared" ca="1" si="5"/>
        <v>45713.554405324074</v>
      </c>
      <c r="E44" s="21" t="str">
        <f t="shared" si="5"/>
        <v/>
      </c>
      <c r="F44" s="41" t="s">
        <v>119</v>
      </c>
      <c r="G44" s="37" t="s">
        <v>36</v>
      </c>
      <c r="H44" s="37"/>
      <c r="I44" s="33"/>
      <c r="J44" s="38" t="str">
        <f t="shared" si="4"/>
        <v/>
      </c>
      <c r="K44" s="39">
        <v>43.91</v>
      </c>
    </row>
    <row r="45" spans="1:11" ht="18.75" x14ac:dyDescent="0.3">
      <c r="A45" s="19" t="str">
        <f t="shared" si="5"/>
        <v/>
      </c>
      <c r="B45" s="19" t="str">
        <f t="shared" si="5"/>
        <v/>
      </c>
      <c r="C45" s="19" t="str">
        <f t="shared" si="5"/>
        <v/>
      </c>
      <c r="D45" s="20">
        <f t="shared" ca="1" si="5"/>
        <v>45713.554405324074</v>
      </c>
      <c r="E45" s="21" t="str">
        <f t="shared" si="5"/>
        <v/>
      </c>
      <c r="F45" s="41">
        <v>2511</v>
      </c>
      <c r="G45" s="37" t="s">
        <v>255</v>
      </c>
      <c r="H45" s="37"/>
      <c r="I45" s="33"/>
      <c r="J45" s="38" t="str">
        <f t="shared" si="4"/>
        <v/>
      </c>
      <c r="K45" s="39">
        <v>30.44</v>
      </c>
    </row>
    <row r="46" spans="1:11" ht="18.75" x14ac:dyDescent="0.3">
      <c r="A46" s="19" t="str">
        <f t="shared" si="5"/>
        <v/>
      </c>
      <c r="B46" s="19" t="str">
        <f t="shared" si="5"/>
        <v/>
      </c>
      <c r="C46" s="19" t="str">
        <f t="shared" si="5"/>
        <v/>
      </c>
      <c r="D46" s="20">
        <f t="shared" ca="1" si="5"/>
        <v>45713.554405324074</v>
      </c>
      <c r="E46" s="21" t="str">
        <f t="shared" si="5"/>
        <v/>
      </c>
      <c r="F46" s="40">
        <v>3519</v>
      </c>
      <c r="G46" s="37" t="s">
        <v>235</v>
      </c>
      <c r="H46" s="37"/>
      <c r="I46" s="33"/>
      <c r="J46" s="38" t="str">
        <f t="shared" si="4"/>
        <v/>
      </c>
      <c r="K46" s="39">
        <v>27.87</v>
      </c>
    </row>
    <row r="47" spans="1:11" ht="18.75" x14ac:dyDescent="0.3">
      <c r="A47" s="19" t="str">
        <f t="shared" si="5"/>
        <v/>
      </c>
      <c r="B47" s="19" t="str">
        <f t="shared" si="5"/>
        <v/>
      </c>
      <c r="C47" s="19" t="str">
        <f t="shared" si="5"/>
        <v/>
      </c>
      <c r="D47" s="20">
        <f t="shared" ca="1" si="5"/>
        <v>45713.554405324074</v>
      </c>
      <c r="E47" s="21" t="str">
        <f t="shared" si="5"/>
        <v/>
      </c>
      <c r="F47" s="41" t="s">
        <v>120</v>
      </c>
      <c r="G47" s="37" t="s">
        <v>37</v>
      </c>
      <c r="H47" s="37"/>
      <c r="I47" s="33"/>
      <c r="J47" s="38" t="str">
        <f t="shared" si="4"/>
        <v/>
      </c>
      <c r="K47" s="39">
        <v>30.69</v>
      </c>
    </row>
    <row r="48" spans="1:11" ht="18.75" x14ac:dyDescent="0.3">
      <c r="A48" s="19" t="str">
        <f t="shared" si="5"/>
        <v/>
      </c>
      <c r="B48" s="19" t="str">
        <f t="shared" si="5"/>
        <v/>
      </c>
      <c r="C48" s="19" t="str">
        <f t="shared" si="5"/>
        <v/>
      </c>
      <c r="D48" s="20">
        <f t="shared" ca="1" si="5"/>
        <v>45713.554405324074</v>
      </c>
      <c r="E48" s="21" t="str">
        <f t="shared" si="5"/>
        <v/>
      </c>
      <c r="F48" s="40">
        <v>2555</v>
      </c>
      <c r="G48" s="37" t="s">
        <v>38</v>
      </c>
      <c r="H48" s="37"/>
      <c r="I48" s="33"/>
      <c r="J48" s="38" t="str">
        <f t="shared" si="4"/>
        <v/>
      </c>
      <c r="K48" s="39">
        <v>30.69</v>
      </c>
    </row>
    <row r="49" spans="1:11" ht="18.75" x14ac:dyDescent="0.3">
      <c r="A49" s="19" t="str">
        <f t="shared" si="5"/>
        <v/>
      </c>
      <c r="B49" s="19" t="str">
        <f t="shared" si="5"/>
        <v/>
      </c>
      <c r="C49" s="19" t="str">
        <f t="shared" si="5"/>
        <v/>
      </c>
      <c r="D49" s="20">
        <f t="shared" ca="1" si="5"/>
        <v>45713.554405324074</v>
      </c>
      <c r="E49" s="21" t="str">
        <f t="shared" si="5"/>
        <v/>
      </c>
      <c r="F49" s="40">
        <v>2549</v>
      </c>
      <c r="G49" s="37" t="s">
        <v>234</v>
      </c>
      <c r="H49" s="37"/>
      <c r="I49" s="33"/>
      <c r="J49" s="38" t="str">
        <f t="shared" si="4"/>
        <v/>
      </c>
      <c r="K49" s="39">
        <v>27.87</v>
      </c>
    </row>
    <row r="50" spans="1:11" ht="18.75" x14ac:dyDescent="0.3">
      <c r="A50" s="19" t="str">
        <f t="shared" si="5"/>
        <v/>
      </c>
      <c r="B50" s="19" t="str">
        <f t="shared" si="5"/>
        <v/>
      </c>
      <c r="C50" s="19" t="str">
        <f t="shared" si="5"/>
        <v/>
      </c>
      <c r="D50" s="20">
        <f t="shared" ca="1" si="5"/>
        <v>45713.554405324074</v>
      </c>
      <c r="E50" s="21" t="str">
        <f t="shared" si="5"/>
        <v/>
      </c>
      <c r="F50" s="40">
        <v>2508</v>
      </c>
      <c r="G50" s="37" t="s">
        <v>253</v>
      </c>
      <c r="H50" s="37"/>
      <c r="I50" s="33"/>
      <c r="J50" s="38" t="str">
        <f t="shared" si="4"/>
        <v/>
      </c>
      <c r="K50" s="39">
        <v>30.44</v>
      </c>
    </row>
    <row r="51" spans="1:11" ht="18.75" x14ac:dyDescent="0.3">
      <c r="A51" s="19" t="str">
        <f t="shared" si="5"/>
        <v/>
      </c>
      <c r="B51" s="19" t="str">
        <f t="shared" si="5"/>
        <v/>
      </c>
      <c r="C51" s="19" t="str">
        <f t="shared" si="5"/>
        <v/>
      </c>
      <c r="D51" s="20">
        <f t="shared" ca="1" si="5"/>
        <v>45713.554405324074</v>
      </c>
      <c r="E51" s="21" t="str">
        <f t="shared" si="5"/>
        <v/>
      </c>
      <c r="F51" s="40">
        <v>1508</v>
      </c>
      <c r="G51" s="37" t="s">
        <v>35</v>
      </c>
      <c r="H51" s="37"/>
      <c r="I51" s="33"/>
      <c r="J51" s="38" t="str">
        <f t="shared" si="4"/>
        <v/>
      </c>
      <c r="K51" s="39">
        <v>37.119999999999997</v>
      </c>
    </row>
    <row r="52" spans="1:11" ht="18.75" x14ac:dyDescent="0.3">
      <c r="A52" s="19" t="str">
        <f t="shared" si="5"/>
        <v/>
      </c>
      <c r="B52" s="19" t="str">
        <f t="shared" si="5"/>
        <v/>
      </c>
      <c r="C52" s="19" t="str">
        <f t="shared" si="5"/>
        <v/>
      </c>
      <c r="D52" s="20">
        <f t="shared" ca="1" si="5"/>
        <v>45713.554405324074</v>
      </c>
      <c r="E52" s="21" t="str">
        <f t="shared" si="5"/>
        <v/>
      </c>
      <c r="F52" s="41">
        <v>560</v>
      </c>
      <c r="G52" s="37" t="s">
        <v>212</v>
      </c>
      <c r="H52" s="37"/>
      <c r="I52" s="33"/>
      <c r="J52" s="38" t="str">
        <f t="shared" si="4"/>
        <v/>
      </c>
      <c r="K52" s="39">
        <v>35.36</v>
      </c>
    </row>
    <row r="53" spans="1:11" ht="18.75" x14ac:dyDescent="0.3">
      <c r="A53" s="19" t="str">
        <f t="shared" si="5"/>
        <v/>
      </c>
      <c r="B53" s="19" t="str">
        <f t="shared" si="5"/>
        <v/>
      </c>
      <c r="C53" s="19" t="str">
        <f t="shared" si="5"/>
        <v/>
      </c>
      <c r="D53" s="20">
        <f t="shared" ca="1" si="5"/>
        <v>45713.554405324074</v>
      </c>
      <c r="E53" s="21" t="str">
        <f t="shared" si="5"/>
        <v/>
      </c>
      <c r="F53" s="40">
        <v>1511</v>
      </c>
      <c r="G53" s="37" t="s">
        <v>39</v>
      </c>
      <c r="H53" s="37"/>
      <c r="I53" s="33"/>
      <c r="J53" s="38" t="str">
        <f t="shared" si="4"/>
        <v/>
      </c>
      <c r="K53" s="39">
        <v>37.119999999999997</v>
      </c>
    </row>
    <row r="54" spans="1:11" ht="18.75" x14ac:dyDescent="0.3">
      <c r="A54" s="19" t="str">
        <f t="shared" si="5"/>
        <v/>
      </c>
      <c r="B54" s="19" t="str">
        <f t="shared" si="5"/>
        <v/>
      </c>
      <c r="C54" s="19" t="str">
        <f t="shared" si="5"/>
        <v/>
      </c>
      <c r="D54" s="20">
        <f t="shared" ca="1" si="5"/>
        <v>45713.554405324074</v>
      </c>
      <c r="E54" s="21" t="str">
        <f t="shared" si="5"/>
        <v/>
      </c>
      <c r="F54" s="41" t="s">
        <v>121</v>
      </c>
      <c r="G54" s="37" t="s">
        <v>40</v>
      </c>
      <c r="H54" s="37"/>
      <c r="I54" s="33"/>
      <c r="J54" s="38" t="str">
        <f t="shared" si="4"/>
        <v/>
      </c>
      <c r="K54" s="39">
        <v>52.61</v>
      </c>
    </row>
    <row r="55" spans="1:11" ht="18.75" x14ac:dyDescent="0.3">
      <c r="A55" s="19" t="str">
        <f t="shared" si="5"/>
        <v/>
      </c>
      <c r="B55" s="19" t="str">
        <f t="shared" si="5"/>
        <v/>
      </c>
      <c r="C55" s="19" t="str">
        <f t="shared" si="5"/>
        <v/>
      </c>
      <c r="D55" s="20">
        <f t="shared" ca="1" si="5"/>
        <v>45713.554405324074</v>
      </c>
      <c r="E55" s="21" t="str">
        <f t="shared" si="5"/>
        <v/>
      </c>
      <c r="F55" s="41">
        <v>2526</v>
      </c>
      <c r="G55" s="37" t="s">
        <v>225</v>
      </c>
      <c r="H55" s="37"/>
      <c r="I55" s="33"/>
      <c r="J55" s="38" t="str">
        <f t="shared" si="4"/>
        <v/>
      </c>
      <c r="K55" s="39">
        <v>35.36</v>
      </c>
    </row>
    <row r="56" spans="1:11" ht="18.75" x14ac:dyDescent="0.3">
      <c r="A56" s="19" t="str">
        <f t="shared" si="5"/>
        <v/>
      </c>
      <c r="B56" s="19" t="str">
        <f t="shared" si="5"/>
        <v/>
      </c>
      <c r="C56" s="19" t="str">
        <f t="shared" si="5"/>
        <v/>
      </c>
      <c r="D56" s="20">
        <f t="shared" ca="1" si="5"/>
        <v>45713.554405324074</v>
      </c>
      <c r="E56" s="21" t="str">
        <f t="shared" si="5"/>
        <v/>
      </c>
      <c r="F56" s="17"/>
      <c r="G56" s="8" t="s">
        <v>144</v>
      </c>
      <c r="H56" s="14"/>
      <c r="I56" s="15"/>
      <c r="J56" s="15"/>
      <c r="K56" s="23"/>
    </row>
    <row r="57" spans="1:11" ht="18.75" x14ac:dyDescent="0.3">
      <c r="A57" s="19" t="str">
        <f t="shared" si="5"/>
        <v/>
      </c>
      <c r="B57" s="19" t="str">
        <f t="shared" si="5"/>
        <v/>
      </c>
      <c r="C57" s="19" t="str">
        <f t="shared" si="5"/>
        <v/>
      </c>
      <c r="D57" s="20">
        <f t="shared" ca="1" si="5"/>
        <v>45713.554405324074</v>
      </c>
      <c r="E57" s="21" t="str">
        <f t="shared" si="5"/>
        <v/>
      </c>
      <c r="F57" s="42">
        <v>10024</v>
      </c>
      <c r="G57" s="37" t="s">
        <v>41</v>
      </c>
      <c r="H57" s="37"/>
      <c r="I57" s="33"/>
      <c r="J57" s="38" t="str">
        <f>IF(I57&lt;&gt;0,(I57*0.15),"")</f>
        <v/>
      </c>
      <c r="K57" s="39">
        <v>52.61</v>
      </c>
    </row>
    <row r="58" spans="1:11" ht="18.75" x14ac:dyDescent="0.3">
      <c r="A58" s="19" t="str">
        <f t="shared" si="5"/>
        <v/>
      </c>
      <c r="B58" s="19" t="str">
        <f t="shared" si="5"/>
        <v/>
      </c>
      <c r="C58" s="19" t="str">
        <f t="shared" si="5"/>
        <v/>
      </c>
      <c r="D58" s="20">
        <f t="shared" ca="1" si="5"/>
        <v>45713.554405324074</v>
      </c>
      <c r="E58" s="21" t="str">
        <f t="shared" si="5"/>
        <v/>
      </c>
      <c r="F58" s="17"/>
      <c r="G58" s="8" t="s">
        <v>151</v>
      </c>
      <c r="H58" s="14"/>
      <c r="I58" s="15"/>
      <c r="J58" s="15"/>
      <c r="K58" s="23"/>
    </row>
    <row r="59" spans="1:11" ht="18.75" x14ac:dyDescent="0.3">
      <c r="A59" s="19" t="str">
        <f t="shared" si="5"/>
        <v/>
      </c>
      <c r="B59" s="19" t="str">
        <f t="shared" si="5"/>
        <v/>
      </c>
      <c r="C59" s="19" t="str">
        <f t="shared" si="5"/>
        <v/>
      </c>
      <c r="D59" s="20">
        <f t="shared" ca="1" si="5"/>
        <v>45713.554405324074</v>
      </c>
      <c r="E59" s="21" t="str">
        <f t="shared" si="5"/>
        <v/>
      </c>
      <c r="F59" s="41">
        <v>3002</v>
      </c>
      <c r="G59" s="37" t="s">
        <v>195</v>
      </c>
      <c r="H59" s="37"/>
      <c r="I59" s="33"/>
      <c r="J59" s="38" t="str">
        <f t="shared" ref="J59:J72" si="6">IF(I59&lt;&gt;0,(I59*0.18),"")</f>
        <v/>
      </c>
      <c r="K59" s="39">
        <v>60.55</v>
      </c>
    </row>
    <row r="60" spans="1:11" ht="18.75" x14ac:dyDescent="0.3">
      <c r="A60" s="19" t="str">
        <f t="shared" si="5"/>
        <v/>
      </c>
      <c r="B60" s="19" t="str">
        <f t="shared" si="5"/>
        <v/>
      </c>
      <c r="C60" s="19" t="str">
        <f t="shared" si="5"/>
        <v/>
      </c>
      <c r="D60" s="20">
        <f t="shared" ca="1" si="5"/>
        <v>45713.554405324074</v>
      </c>
      <c r="E60" s="21" t="str">
        <f t="shared" si="5"/>
        <v/>
      </c>
      <c r="F60" s="41" t="s">
        <v>191</v>
      </c>
      <c r="G60" s="37" t="s">
        <v>192</v>
      </c>
      <c r="H60" s="37"/>
      <c r="I60" s="33"/>
      <c r="J60" s="38" t="str">
        <f t="shared" si="6"/>
        <v/>
      </c>
      <c r="K60" s="39">
        <v>66</v>
      </c>
    </row>
    <row r="61" spans="1:11" ht="18.75" x14ac:dyDescent="0.3">
      <c r="A61" s="19" t="str">
        <f t="shared" si="5"/>
        <v/>
      </c>
      <c r="B61" s="19" t="str">
        <f t="shared" si="5"/>
        <v/>
      </c>
      <c r="C61" s="19" t="str">
        <f t="shared" si="5"/>
        <v/>
      </c>
      <c r="D61" s="20">
        <f t="shared" ca="1" si="5"/>
        <v>45713.554405324074</v>
      </c>
      <c r="E61" s="21" t="str">
        <f t="shared" si="5"/>
        <v/>
      </c>
      <c r="F61" s="41" t="s">
        <v>193</v>
      </c>
      <c r="G61" s="37" t="s">
        <v>194</v>
      </c>
      <c r="H61" s="37"/>
      <c r="I61" s="33"/>
      <c r="J61" s="38" t="str">
        <f t="shared" si="6"/>
        <v/>
      </c>
      <c r="K61" s="39">
        <v>60.55</v>
      </c>
    </row>
    <row r="62" spans="1:11" ht="18.75" x14ac:dyDescent="0.3">
      <c r="A62" s="19" t="str">
        <f t="shared" si="5"/>
        <v/>
      </c>
      <c r="B62" s="19" t="str">
        <f t="shared" si="5"/>
        <v/>
      </c>
      <c r="C62" s="19" t="str">
        <f t="shared" si="5"/>
        <v/>
      </c>
      <c r="D62" s="20">
        <f t="shared" ca="1" si="5"/>
        <v>45713.554405324074</v>
      </c>
      <c r="E62" s="21" t="str">
        <f t="shared" si="5"/>
        <v/>
      </c>
      <c r="F62" s="41" t="s">
        <v>122</v>
      </c>
      <c r="G62" s="37" t="s">
        <v>42</v>
      </c>
      <c r="H62" s="37"/>
      <c r="I62" s="33"/>
      <c r="J62" s="38" t="str">
        <f t="shared" si="6"/>
        <v/>
      </c>
      <c r="K62" s="39">
        <v>68.510000000000005</v>
      </c>
    </row>
    <row r="63" spans="1:11" ht="18.75" x14ac:dyDescent="0.3">
      <c r="A63" s="19" t="str">
        <f t="shared" si="5"/>
        <v/>
      </c>
      <c r="B63" s="19" t="str">
        <f t="shared" si="5"/>
        <v/>
      </c>
      <c r="C63" s="19" t="str">
        <f t="shared" si="5"/>
        <v/>
      </c>
      <c r="D63" s="20">
        <f t="shared" ca="1" si="5"/>
        <v>45713.554405324074</v>
      </c>
      <c r="E63" s="21" t="str">
        <f t="shared" si="5"/>
        <v/>
      </c>
      <c r="F63" s="41" t="s">
        <v>123</v>
      </c>
      <c r="G63" s="37" t="s">
        <v>43</v>
      </c>
      <c r="H63" s="37"/>
      <c r="I63" s="33"/>
      <c r="J63" s="38" t="str">
        <f t="shared" si="6"/>
        <v/>
      </c>
      <c r="K63" s="39">
        <v>68.64</v>
      </c>
    </row>
    <row r="64" spans="1:11" ht="18.75" x14ac:dyDescent="0.3">
      <c r="A64" s="19" t="str">
        <f t="shared" si="5"/>
        <v/>
      </c>
      <c r="B64" s="19" t="str">
        <f t="shared" si="5"/>
        <v/>
      </c>
      <c r="C64" s="19" t="str">
        <f t="shared" si="5"/>
        <v/>
      </c>
      <c r="D64" s="20">
        <f t="shared" ca="1" si="5"/>
        <v>45713.554405324074</v>
      </c>
      <c r="E64" s="21" t="str">
        <f t="shared" si="5"/>
        <v/>
      </c>
      <c r="F64" s="41" t="s">
        <v>230</v>
      </c>
      <c r="G64" s="37" t="s">
        <v>231</v>
      </c>
      <c r="H64" s="37"/>
      <c r="I64" s="33"/>
      <c r="J64" s="38" t="str">
        <f t="shared" si="6"/>
        <v/>
      </c>
      <c r="K64" s="39">
        <v>42.2</v>
      </c>
    </row>
    <row r="65" spans="1:11" ht="18.75" x14ac:dyDescent="0.3">
      <c r="A65" s="19" t="str">
        <f t="shared" si="5"/>
        <v/>
      </c>
      <c r="B65" s="19" t="str">
        <f t="shared" si="5"/>
        <v/>
      </c>
      <c r="C65" s="19" t="str">
        <f t="shared" si="5"/>
        <v/>
      </c>
      <c r="D65" s="20">
        <f t="shared" ca="1" si="5"/>
        <v>45713.554405324074</v>
      </c>
      <c r="E65" s="21" t="str">
        <f t="shared" si="5"/>
        <v/>
      </c>
      <c r="F65" s="41">
        <v>6744</v>
      </c>
      <c r="G65" s="37" t="s">
        <v>216</v>
      </c>
      <c r="H65" s="37"/>
      <c r="I65" s="33"/>
      <c r="J65" s="38" t="str">
        <f t="shared" si="6"/>
        <v/>
      </c>
      <c r="K65" s="39">
        <v>45.06</v>
      </c>
    </row>
    <row r="66" spans="1:11" ht="18.75" x14ac:dyDescent="0.3">
      <c r="A66" s="19" t="str">
        <f t="shared" si="5"/>
        <v/>
      </c>
      <c r="B66" s="19" t="str">
        <f t="shared" si="5"/>
        <v/>
      </c>
      <c r="C66" s="19" t="str">
        <f t="shared" si="5"/>
        <v/>
      </c>
      <c r="D66" s="20">
        <f t="shared" ca="1" si="5"/>
        <v>45713.554405324074</v>
      </c>
      <c r="E66" s="21" t="str">
        <f t="shared" si="5"/>
        <v/>
      </c>
      <c r="F66" s="41" t="s">
        <v>124</v>
      </c>
      <c r="G66" s="37" t="s">
        <v>44</v>
      </c>
      <c r="H66" s="37"/>
      <c r="I66" s="33"/>
      <c r="J66" s="38" t="str">
        <f t="shared" si="6"/>
        <v/>
      </c>
      <c r="K66" s="39">
        <v>87.42</v>
      </c>
    </row>
    <row r="67" spans="1:11" ht="18.75" x14ac:dyDescent="0.3">
      <c r="A67" s="19" t="str">
        <f t="shared" si="5"/>
        <v/>
      </c>
      <c r="B67" s="19" t="str">
        <f t="shared" si="5"/>
        <v/>
      </c>
      <c r="C67" s="19" t="str">
        <f t="shared" si="5"/>
        <v/>
      </c>
      <c r="D67" s="20">
        <f t="shared" ca="1" si="5"/>
        <v>45713.554405324074</v>
      </c>
      <c r="E67" s="21" t="str">
        <f t="shared" si="5"/>
        <v/>
      </c>
      <c r="F67" s="40">
        <v>3057</v>
      </c>
      <c r="G67" s="37" t="s">
        <v>45</v>
      </c>
      <c r="H67" s="37"/>
      <c r="I67" s="33"/>
      <c r="J67" s="38" t="str">
        <f t="shared" si="6"/>
        <v/>
      </c>
      <c r="K67" s="39">
        <v>53.25</v>
      </c>
    </row>
    <row r="68" spans="1:11" ht="18.75" x14ac:dyDescent="0.3">
      <c r="A68" s="19" t="str">
        <f t="shared" ref="A68:E99" si="7">IF(A67&lt;&gt; 0,A67,"")</f>
        <v/>
      </c>
      <c r="B68" s="19" t="str">
        <f t="shared" si="7"/>
        <v/>
      </c>
      <c r="C68" s="19" t="str">
        <f t="shared" si="7"/>
        <v/>
      </c>
      <c r="D68" s="20">
        <f t="shared" ca="1" si="7"/>
        <v>45713.554405324074</v>
      </c>
      <c r="E68" s="21" t="str">
        <f t="shared" si="7"/>
        <v/>
      </c>
      <c r="F68" s="41">
        <v>2540</v>
      </c>
      <c r="G68" s="37" t="s">
        <v>221</v>
      </c>
      <c r="H68" s="37"/>
      <c r="I68" s="33"/>
      <c r="J68" s="38" t="str">
        <f t="shared" si="6"/>
        <v/>
      </c>
      <c r="K68" s="39">
        <v>55</v>
      </c>
    </row>
    <row r="69" spans="1:11" ht="18.75" x14ac:dyDescent="0.3">
      <c r="A69" s="19" t="str">
        <f t="shared" si="7"/>
        <v/>
      </c>
      <c r="B69" s="19" t="str">
        <f t="shared" si="7"/>
        <v/>
      </c>
      <c r="C69" s="19" t="str">
        <f t="shared" si="7"/>
        <v/>
      </c>
      <c r="D69" s="20">
        <f t="shared" ca="1" si="7"/>
        <v>45713.554405324074</v>
      </c>
      <c r="E69" s="21" t="str">
        <f t="shared" si="7"/>
        <v/>
      </c>
      <c r="F69" s="41" t="s">
        <v>218</v>
      </c>
      <c r="G69" s="37" t="s">
        <v>217</v>
      </c>
      <c r="H69" s="37"/>
      <c r="I69" s="33"/>
      <c r="J69" s="38" t="str">
        <f t="shared" si="6"/>
        <v/>
      </c>
      <c r="K69" s="39">
        <v>49.46</v>
      </c>
    </row>
    <row r="70" spans="1:11" ht="18.75" x14ac:dyDescent="0.3">
      <c r="A70" s="19" t="str">
        <f t="shared" si="7"/>
        <v/>
      </c>
      <c r="B70" s="19" t="str">
        <f t="shared" si="7"/>
        <v/>
      </c>
      <c r="C70" s="19" t="str">
        <f t="shared" si="7"/>
        <v/>
      </c>
      <c r="D70" s="20">
        <f t="shared" ca="1" si="7"/>
        <v>45713.554405324074</v>
      </c>
      <c r="E70" s="21" t="str">
        <f t="shared" si="7"/>
        <v/>
      </c>
      <c r="F70" s="41" t="s">
        <v>208</v>
      </c>
      <c r="G70" s="37" t="s">
        <v>209</v>
      </c>
      <c r="H70" s="37"/>
      <c r="I70" s="33"/>
      <c r="J70" s="38" t="str">
        <f t="shared" si="6"/>
        <v/>
      </c>
      <c r="K70" s="39">
        <v>45.06</v>
      </c>
    </row>
    <row r="71" spans="1:11" ht="18.75" x14ac:dyDescent="0.3">
      <c r="A71" s="19" t="str">
        <f t="shared" si="7"/>
        <v/>
      </c>
      <c r="B71" s="19" t="str">
        <f t="shared" si="7"/>
        <v/>
      </c>
      <c r="C71" s="19" t="str">
        <f t="shared" si="7"/>
        <v/>
      </c>
      <c r="D71" s="20">
        <f t="shared" ca="1" si="7"/>
        <v>45713.554405324074</v>
      </c>
      <c r="E71" s="21" t="str">
        <f t="shared" si="7"/>
        <v/>
      </c>
      <c r="F71" s="41" t="s">
        <v>213</v>
      </c>
      <c r="G71" s="37" t="s">
        <v>214</v>
      </c>
      <c r="H71" s="37"/>
      <c r="I71" s="33"/>
      <c r="J71" s="38" t="str">
        <f t="shared" si="6"/>
        <v/>
      </c>
      <c r="K71" s="39">
        <v>55</v>
      </c>
    </row>
    <row r="72" spans="1:11" ht="18.75" x14ac:dyDescent="0.3">
      <c r="A72" s="19" t="str">
        <f t="shared" si="7"/>
        <v/>
      </c>
      <c r="B72" s="19" t="str">
        <f t="shared" si="7"/>
        <v/>
      </c>
      <c r="C72" s="19" t="str">
        <f t="shared" si="7"/>
        <v/>
      </c>
      <c r="D72" s="20">
        <f t="shared" ca="1" si="7"/>
        <v>45713.554405324074</v>
      </c>
      <c r="E72" s="21" t="str">
        <f t="shared" si="7"/>
        <v/>
      </c>
      <c r="F72" s="41">
        <v>3020</v>
      </c>
      <c r="G72" s="37" t="s">
        <v>226</v>
      </c>
      <c r="H72" s="37"/>
      <c r="I72" s="33"/>
      <c r="J72" s="38" t="str">
        <f t="shared" si="6"/>
        <v/>
      </c>
      <c r="K72" s="39">
        <v>55</v>
      </c>
    </row>
    <row r="73" spans="1:11" ht="18.75" x14ac:dyDescent="0.3">
      <c r="A73" s="19" t="str">
        <f t="shared" si="7"/>
        <v/>
      </c>
      <c r="B73" s="19" t="str">
        <f t="shared" si="7"/>
        <v/>
      </c>
      <c r="C73" s="19" t="str">
        <f t="shared" si="7"/>
        <v/>
      </c>
      <c r="D73" s="20">
        <f t="shared" ca="1" si="7"/>
        <v>45713.554405324074</v>
      </c>
      <c r="E73" s="21" t="str">
        <f t="shared" si="7"/>
        <v/>
      </c>
      <c r="F73" s="17"/>
      <c r="G73" s="8" t="s">
        <v>145</v>
      </c>
      <c r="H73" s="14"/>
      <c r="I73" s="15"/>
      <c r="J73" s="15"/>
      <c r="K73" s="23"/>
    </row>
    <row r="74" spans="1:11" ht="18.75" x14ac:dyDescent="0.3">
      <c r="A74" s="19" t="str">
        <f t="shared" si="7"/>
        <v/>
      </c>
      <c r="B74" s="19" t="str">
        <f t="shared" si="7"/>
        <v/>
      </c>
      <c r="C74" s="19" t="str">
        <f t="shared" si="7"/>
        <v/>
      </c>
      <c r="D74" s="20">
        <f t="shared" ca="1" si="7"/>
        <v>45713.554405324074</v>
      </c>
      <c r="E74" s="21" t="str">
        <f t="shared" si="7"/>
        <v/>
      </c>
      <c r="F74" s="40">
        <v>1502</v>
      </c>
      <c r="G74" s="37" t="s">
        <v>46</v>
      </c>
      <c r="H74" s="37"/>
      <c r="I74" s="33"/>
      <c r="J74" s="38" t="str">
        <f>IF(I74&lt;&gt;0,(I74*0.25),"")</f>
        <v/>
      </c>
      <c r="K74" s="39">
        <v>93.67</v>
      </c>
    </row>
    <row r="75" spans="1:11" ht="18.75" x14ac:dyDescent="0.3">
      <c r="A75" s="19" t="str">
        <f t="shared" si="7"/>
        <v/>
      </c>
      <c r="B75" s="19" t="str">
        <f t="shared" si="7"/>
        <v/>
      </c>
      <c r="C75" s="19" t="str">
        <f t="shared" si="7"/>
        <v/>
      </c>
      <c r="D75" s="20">
        <f t="shared" ca="1" si="7"/>
        <v>45713.554405324074</v>
      </c>
      <c r="E75" s="21" t="str">
        <f t="shared" si="7"/>
        <v/>
      </c>
      <c r="F75" s="41" t="s">
        <v>206</v>
      </c>
      <c r="G75" s="37" t="s">
        <v>207</v>
      </c>
      <c r="H75" s="37"/>
      <c r="I75" s="33"/>
      <c r="J75" s="38" t="str">
        <f t="shared" ref="J75:J90" si="8">IF(I75&lt;&gt;0,(I75*0.25),"")</f>
        <v/>
      </c>
      <c r="K75" s="39">
        <v>119.9</v>
      </c>
    </row>
    <row r="76" spans="1:11" ht="18.75" x14ac:dyDescent="0.3">
      <c r="A76" s="19" t="str">
        <f t="shared" si="7"/>
        <v/>
      </c>
      <c r="B76" s="19" t="str">
        <f t="shared" si="7"/>
        <v/>
      </c>
      <c r="C76" s="19" t="str">
        <f t="shared" si="7"/>
        <v/>
      </c>
      <c r="D76" s="20">
        <f t="shared" ca="1" si="7"/>
        <v>45713.554405324074</v>
      </c>
      <c r="E76" s="21" t="str">
        <f t="shared" si="7"/>
        <v/>
      </c>
      <c r="F76" s="41">
        <v>6642</v>
      </c>
      <c r="G76" s="37" t="s">
        <v>196</v>
      </c>
      <c r="H76" s="37"/>
      <c r="I76" s="33"/>
      <c r="J76" s="38" t="str">
        <f t="shared" si="8"/>
        <v/>
      </c>
      <c r="K76" s="39">
        <v>88.43</v>
      </c>
    </row>
    <row r="77" spans="1:11" ht="18.75" x14ac:dyDescent="0.3">
      <c r="A77" s="19" t="str">
        <f t="shared" si="7"/>
        <v/>
      </c>
      <c r="B77" s="19" t="str">
        <f t="shared" si="7"/>
        <v/>
      </c>
      <c r="C77" s="19" t="str">
        <f t="shared" si="7"/>
        <v/>
      </c>
      <c r="D77" s="20">
        <f t="shared" ca="1" si="7"/>
        <v>45713.554405324074</v>
      </c>
      <c r="E77" s="21" t="str">
        <f t="shared" si="7"/>
        <v/>
      </c>
      <c r="F77" s="41">
        <v>6611</v>
      </c>
      <c r="G77" s="37" t="s">
        <v>202</v>
      </c>
      <c r="H77" s="37"/>
      <c r="I77" s="33"/>
      <c r="J77" s="38" t="str">
        <f t="shared" si="8"/>
        <v/>
      </c>
      <c r="K77" s="39">
        <v>88.43</v>
      </c>
    </row>
    <row r="78" spans="1:11" ht="18.75" x14ac:dyDescent="0.3">
      <c r="A78" s="19" t="str">
        <f t="shared" si="7"/>
        <v/>
      </c>
      <c r="B78" s="19" t="str">
        <f t="shared" si="7"/>
        <v/>
      </c>
      <c r="C78" s="19" t="str">
        <f t="shared" si="7"/>
        <v/>
      </c>
      <c r="D78" s="20">
        <f t="shared" ca="1" si="7"/>
        <v>45713.554405324074</v>
      </c>
      <c r="E78" s="21" t="str">
        <f t="shared" si="7"/>
        <v/>
      </c>
      <c r="F78" s="41" t="s">
        <v>125</v>
      </c>
      <c r="G78" s="37" t="s">
        <v>47</v>
      </c>
      <c r="H78" s="37"/>
      <c r="I78" s="33"/>
      <c r="J78" s="38" t="str">
        <f t="shared" si="8"/>
        <v/>
      </c>
      <c r="K78" s="39">
        <v>119.9</v>
      </c>
    </row>
    <row r="79" spans="1:11" ht="18.75" x14ac:dyDescent="0.3">
      <c r="A79" s="19" t="str">
        <f t="shared" si="7"/>
        <v/>
      </c>
      <c r="B79" s="19" t="str">
        <f t="shared" si="7"/>
        <v/>
      </c>
      <c r="C79" s="19" t="str">
        <f t="shared" si="7"/>
        <v/>
      </c>
      <c r="D79" s="20">
        <f t="shared" ca="1" si="7"/>
        <v>45713.554405324074</v>
      </c>
      <c r="E79" s="21" t="str">
        <f t="shared" si="7"/>
        <v/>
      </c>
      <c r="F79" s="41">
        <v>3027</v>
      </c>
      <c r="G79" s="37" t="s">
        <v>228</v>
      </c>
      <c r="H79" s="37"/>
      <c r="I79" s="33"/>
      <c r="J79" s="38" t="str">
        <f t="shared" si="8"/>
        <v/>
      </c>
      <c r="K79" s="39">
        <v>81.86</v>
      </c>
    </row>
    <row r="80" spans="1:11" ht="18.75" x14ac:dyDescent="0.3">
      <c r="A80" s="19" t="str">
        <f t="shared" si="7"/>
        <v/>
      </c>
      <c r="B80" s="19" t="str">
        <f t="shared" si="7"/>
        <v/>
      </c>
      <c r="C80" s="19" t="str">
        <f t="shared" si="7"/>
        <v/>
      </c>
      <c r="D80" s="20">
        <f t="shared" ca="1" si="7"/>
        <v>45713.554405324074</v>
      </c>
      <c r="E80" s="21" t="str">
        <f t="shared" si="7"/>
        <v/>
      </c>
      <c r="F80" s="41" t="s">
        <v>204</v>
      </c>
      <c r="G80" s="37" t="s">
        <v>205</v>
      </c>
      <c r="H80" s="37"/>
      <c r="I80" s="33"/>
      <c r="J80" s="38" t="str">
        <f t="shared" si="8"/>
        <v/>
      </c>
      <c r="K80" s="39">
        <v>100.29</v>
      </c>
    </row>
    <row r="81" spans="1:11" ht="18.75" x14ac:dyDescent="0.3">
      <c r="A81" s="19" t="str">
        <f t="shared" si="7"/>
        <v/>
      </c>
      <c r="B81" s="19" t="str">
        <f t="shared" si="7"/>
        <v/>
      </c>
      <c r="C81" s="19" t="str">
        <f t="shared" si="7"/>
        <v/>
      </c>
      <c r="D81" s="20">
        <f t="shared" ca="1" si="7"/>
        <v>45713.554405324074</v>
      </c>
      <c r="E81" s="21" t="str">
        <f t="shared" si="7"/>
        <v/>
      </c>
      <c r="F81" s="41" t="s">
        <v>222</v>
      </c>
      <c r="G81" s="37" t="s">
        <v>223</v>
      </c>
      <c r="H81" s="37"/>
      <c r="I81" s="33"/>
      <c r="J81" s="38" t="str">
        <f t="shared" si="8"/>
        <v/>
      </c>
      <c r="K81" s="39">
        <v>79.569999999999993</v>
      </c>
    </row>
    <row r="82" spans="1:11" ht="18.75" x14ac:dyDescent="0.3">
      <c r="A82" s="19" t="str">
        <f t="shared" si="7"/>
        <v/>
      </c>
      <c r="B82" s="19" t="str">
        <f t="shared" si="7"/>
        <v/>
      </c>
      <c r="C82" s="19" t="str">
        <f t="shared" si="7"/>
        <v/>
      </c>
      <c r="D82" s="20">
        <f t="shared" ca="1" si="7"/>
        <v>45713.554405324074</v>
      </c>
      <c r="E82" s="21" t="str">
        <f t="shared" si="7"/>
        <v/>
      </c>
      <c r="F82" s="41">
        <v>3064</v>
      </c>
      <c r="G82" s="37" t="s">
        <v>229</v>
      </c>
      <c r="H82" s="37"/>
      <c r="I82" s="33"/>
      <c r="J82" s="38" t="str">
        <f t="shared" si="8"/>
        <v/>
      </c>
      <c r="K82" s="39">
        <v>91.9</v>
      </c>
    </row>
    <row r="83" spans="1:11" ht="18.75" x14ac:dyDescent="0.3">
      <c r="A83" s="19" t="str">
        <f t="shared" si="7"/>
        <v/>
      </c>
      <c r="B83" s="19" t="str">
        <f t="shared" si="7"/>
        <v/>
      </c>
      <c r="C83" s="19" t="str">
        <f t="shared" si="7"/>
        <v/>
      </c>
      <c r="D83" s="20">
        <f t="shared" ca="1" si="7"/>
        <v>45713.554405324074</v>
      </c>
      <c r="E83" s="21" t="str">
        <f t="shared" si="7"/>
        <v/>
      </c>
      <c r="F83" s="41" t="s">
        <v>236</v>
      </c>
      <c r="G83" s="37" t="s">
        <v>237</v>
      </c>
      <c r="H83" s="37"/>
      <c r="I83" s="33"/>
      <c r="J83" s="38" t="str">
        <f t="shared" si="8"/>
        <v/>
      </c>
      <c r="K83" s="39">
        <v>13.11</v>
      </c>
    </row>
    <row r="84" spans="1:11" ht="18.75" x14ac:dyDescent="0.3">
      <c r="A84" s="19" t="str">
        <f t="shared" si="7"/>
        <v/>
      </c>
      <c r="B84" s="19" t="str">
        <f t="shared" si="7"/>
        <v/>
      </c>
      <c r="C84" s="19" t="str">
        <f t="shared" si="7"/>
        <v/>
      </c>
      <c r="D84" s="20">
        <f t="shared" ca="1" si="7"/>
        <v>45713.554405324074</v>
      </c>
      <c r="E84" s="21" t="str">
        <f t="shared" si="7"/>
        <v/>
      </c>
      <c r="F84" s="41" t="s">
        <v>126</v>
      </c>
      <c r="G84" s="37" t="s">
        <v>48</v>
      </c>
      <c r="H84" s="37"/>
      <c r="I84" s="33"/>
      <c r="J84" s="38" t="str">
        <f t="shared" si="8"/>
        <v/>
      </c>
      <c r="K84" s="39">
        <v>108.39</v>
      </c>
    </row>
    <row r="85" spans="1:11" ht="18.75" x14ac:dyDescent="0.3">
      <c r="A85" s="19" t="str">
        <f t="shared" si="7"/>
        <v/>
      </c>
      <c r="B85" s="19" t="str">
        <f t="shared" si="7"/>
        <v/>
      </c>
      <c r="C85" s="19" t="str">
        <f t="shared" si="7"/>
        <v/>
      </c>
      <c r="D85" s="20">
        <f t="shared" ca="1" si="7"/>
        <v>45713.554405324074</v>
      </c>
      <c r="E85" s="21" t="str">
        <f t="shared" si="7"/>
        <v/>
      </c>
      <c r="F85" s="41" t="s">
        <v>127</v>
      </c>
      <c r="G85" s="37" t="s">
        <v>49</v>
      </c>
      <c r="H85" s="37"/>
      <c r="I85" s="33"/>
      <c r="J85" s="38" t="str">
        <f t="shared" si="8"/>
        <v/>
      </c>
      <c r="K85" s="39">
        <v>71.650000000000006</v>
      </c>
    </row>
    <row r="86" spans="1:11" ht="18.75" x14ac:dyDescent="0.3">
      <c r="A86" s="19" t="str">
        <f t="shared" si="7"/>
        <v/>
      </c>
      <c r="B86" s="19" t="str">
        <f t="shared" si="7"/>
        <v/>
      </c>
      <c r="C86" s="19" t="str">
        <f t="shared" si="7"/>
        <v/>
      </c>
      <c r="D86" s="20">
        <f t="shared" ca="1" si="7"/>
        <v>45713.554405324074</v>
      </c>
      <c r="E86" s="21" t="str">
        <f t="shared" si="7"/>
        <v/>
      </c>
      <c r="F86" s="41">
        <v>6899</v>
      </c>
      <c r="G86" s="37" t="s">
        <v>50</v>
      </c>
      <c r="H86" s="37"/>
      <c r="I86" s="33"/>
      <c r="J86" s="38" t="str">
        <f t="shared" si="8"/>
        <v/>
      </c>
      <c r="K86" s="39">
        <v>71.650000000000006</v>
      </c>
    </row>
    <row r="87" spans="1:11" ht="18.75" x14ac:dyDescent="0.3">
      <c r="A87" s="19" t="str">
        <f t="shared" si="7"/>
        <v/>
      </c>
      <c r="B87" s="19" t="str">
        <f t="shared" si="7"/>
        <v/>
      </c>
      <c r="C87" s="19" t="str">
        <f t="shared" si="7"/>
        <v/>
      </c>
      <c r="D87" s="20">
        <f t="shared" ca="1" si="7"/>
        <v>45713.554405324074</v>
      </c>
      <c r="E87" s="21" t="str">
        <f t="shared" si="7"/>
        <v/>
      </c>
      <c r="F87" s="41">
        <v>6833</v>
      </c>
      <c r="G87" s="37" t="s">
        <v>51</v>
      </c>
      <c r="H87" s="37"/>
      <c r="I87" s="33"/>
      <c r="J87" s="38" t="str">
        <f t="shared" si="8"/>
        <v/>
      </c>
      <c r="K87" s="39">
        <v>78.3</v>
      </c>
    </row>
    <row r="88" spans="1:11" ht="18.75" x14ac:dyDescent="0.3">
      <c r="A88" s="19" t="str">
        <f t="shared" si="7"/>
        <v/>
      </c>
      <c r="B88" s="19" t="str">
        <f t="shared" si="7"/>
        <v/>
      </c>
      <c r="C88" s="19" t="str">
        <f t="shared" si="7"/>
        <v/>
      </c>
      <c r="D88" s="20">
        <f t="shared" ca="1" si="7"/>
        <v>45713.554405324074</v>
      </c>
      <c r="E88" s="21" t="str">
        <f t="shared" si="7"/>
        <v/>
      </c>
      <c r="F88" s="41">
        <v>2522</v>
      </c>
      <c r="G88" s="37" t="s">
        <v>227</v>
      </c>
      <c r="H88" s="37"/>
      <c r="I88" s="33"/>
      <c r="J88" s="38" t="str">
        <f t="shared" si="8"/>
        <v/>
      </c>
      <c r="K88" s="39">
        <v>79.569999999999993</v>
      </c>
    </row>
    <row r="89" spans="1:11" ht="18.75" x14ac:dyDescent="0.3">
      <c r="A89" s="19" t="str">
        <f t="shared" si="7"/>
        <v/>
      </c>
      <c r="B89" s="19" t="str">
        <f t="shared" si="7"/>
        <v/>
      </c>
      <c r="C89" s="19" t="str">
        <f t="shared" si="7"/>
        <v/>
      </c>
      <c r="D89" s="20">
        <f t="shared" ca="1" si="7"/>
        <v>45713.554405324074</v>
      </c>
      <c r="E89" s="21" t="str">
        <f t="shared" si="7"/>
        <v/>
      </c>
      <c r="F89" s="41" t="s">
        <v>128</v>
      </c>
      <c r="G89" s="37" t="s">
        <v>52</v>
      </c>
      <c r="H89" s="37"/>
      <c r="I89" s="33"/>
      <c r="J89" s="38" t="str">
        <f t="shared" si="8"/>
        <v/>
      </c>
      <c r="K89" s="39">
        <v>83.79</v>
      </c>
    </row>
    <row r="90" spans="1:11" ht="18.75" x14ac:dyDescent="0.3">
      <c r="A90" s="19" t="str">
        <f t="shared" si="7"/>
        <v/>
      </c>
      <c r="B90" s="19" t="str">
        <f t="shared" si="7"/>
        <v/>
      </c>
      <c r="C90" s="19" t="str">
        <f t="shared" si="7"/>
        <v/>
      </c>
      <c r="D90" s="20">
        <f t="shared" ca="1" si="7"/>
        <v>45713.554405324074</v>
      </c>
      <c r="E90" s="21" t="str">
        <f t="shared" si="7"/>
        <v/>
      </c>
      <c r="F90" s="41">
        <v>1513</v>
      </c>
      <c r="G90" s="37" t="s">
        <v>215</v>
      </c>
      <c r="H90" s="37"/>
      <c r="I90" s="33"/>
      <c r="J90" s="38" t="str">
        <f t="shared" si="8"/>
        <v/>
      </c>
      <c r="K90" s="39">
        <v>79.569999999999993</v>
      </c>
    </row>
    <row r="91" spans="1:11" ht="18.75" x14ac:dyDescent="0.3">
      <c r="A91" s="19" t="str">
        <f t="shared" si="7"/>
        <v/>
      </c>
      <c r="B91" s="19" t="str">
        <f t="shared" si="7"/>
        <v/>
      </c>
      <c r="C91" s="19" t="str">
        <f t="shared" si="7"/>
        <v/>
      </c>
      <c r="D91" s="20">
        <f t="shared" ca="1" si="7"/>
        <v>45713.554405324074</v>
      </c>
      <c r="E91" s="21" t="str">
        <f t="shared" si="7"/>
        <v/>
      </c>
      <c r="F91" s="17"/>
      <c r="G91" s="8" t="s">
        <v>146</v>
      </c>
      <c r="H91" s="14"/>
      <c r="I91" s="15"/>
      <c r="J91" s="15"/>
      <c r="K91" s="23"/>
    </row>
    <row r="92" spans="1:11" ht="18.75" x14ac:dyDescent="0.3">
      <c r="A92" s="19" t="str">
        <f t="shared" si="7"/>
        <v/>
      </c>
      <c r="B92" s="19" t="str">
        <f t="shared" si="7"/>
        <v/>
      </c>
      <c r="C92" s="19" t="str">
        <f t="shared" si="7"/>
        <v/>
      </c>
      <c r="D92" s="20">
        <f t="shared" ca="1" si="7"/>
        <v>45713.554405324074</v>
      </c>
      <c r="E92" s="21" t="str">
        <f t="shared" si="7"/>
        <v/>
      </c>
      <c r="F92" s="41" t="s">
        <v>130</v>
      </c>
      <c r="G92" s="37" t="s">
        <v>56</v>
      </c>
      <c r="H92" s="37"/>
      <c r="I92" s="33"/>
      <c r="J92" s="38" t="str">
        <f>IF(I92&lt;&gt;0,(I92*0.35),"")</f>
        <v/>
      </c>
      <c r="K92" s="39">
        <v>178.92</v>
      </c>
    </row>
    <row r="93" spans="1:11" ht="18.75" x14ac:dyDescent="0.3">
      <c r="A93" s="19" t="str">
        <f t="shared" si="7"/>
        <v/>
      </c>
      <c r="B93" s="19" t="str">
        <f t="shared" si="7"/>
        <v/>
      </c>
      <c r="C93" s="19" t="str">
        <f t="shared" si="7"/>
        <v/>
      </c>
      <c r="D93" s="20">
        <f t="shared" ca="1" si="7"/>
        <v>45713.554405324074</v>
      </c>
      <c r="E93" s="21" t="str">
        <f t="shared" si="7"/>
        <v/>
      </c>
      <c r="F93" s="40">
        <v>262</v>
      </c>
      <c r="G93" s="43" t="s">
        <v>53</v>
      </c>
      <c r="H93" s="37"/>
      <c r="I93" s="33"/>
      <c r="J93" s="38" t="str">
        <f>IF(I93&lt;&gt;0,(I93*0.35),"")</f>
        <v/>
      </c>
      <c r="K93" s="39">
        <v>149.32</v>
      </c>
    </row>
    <row r="94" spans="1:11" ht="18.75" x14ac:dyDescent="0.3">
      <c r="A94" s="19" t="str">
        <f t="shared" si="7"/>
        <v/>
      </c>
      <c r="B94" s="19" t="str">
        <f t="shared" si="7"/>
        <v/>
      </c>
      <c r="C94" s="19" t="str">
        <f t="shared" si="7"/>
        <v/>
      </c>
      <c r="D94" s="20">
        <f t="shared" ca="1" si="7"/>
        <v>45713.554405324074</v>
      </c>
      <c r="E94" s="21" t="str">
        <f t="shared" si="7"/>
        <v/>
      </c>
      <c r="F94" s="40">
        <v>3513</v>
      </c>
      <c r="G94" s="37" t="s">
        <v>57</v>
      </c>
      <c r="H94" s="37"/>
      <c r="I94" s="33"/>
      <c r="J94" s="38" t="str">
        <f>IF(I94&lt;&gt;0,(I94*0.35),"")</f>
        <v/>
      </c>
      <c r="K94" s="39">
        <v>165.88</v>
      </c>
    </row>
    <row r="95" spans="1:11" ht="18.75" x14ac:dyDescent="0.3">
      <c r="A95" s="19" t="str">
        <f t="shared" si="7"/>
        <v/>
      </c>
      <c r="B95" s="19" t="str">
        <f t="shared" si="7"/>
        <v/>
      </c>
      <c r="C95" s="19" t="str">
        <f t="shared" si="7"/>
        <v/>
      </c>
      <c r="D95" s="20">
        <f t="shared" ca="1" si="7"/>
        <v>45713.554405324074</v>
      </c>
      <c r="E95" s="21" t="str">
        <f t="shared" si="7"/>
        <v/>
      </c>
      <c r="F95" s="41" t="s">
        <v>129</v>
      </c>
      <c r="G95" s="37" t="s">
        <v>54</v>
      </c>
      <c r="H95" s="37"/>
      <c r="I95" s="33"/>
      <c r="J95" s="38" t="str">
        <f>IF(I95&lt;&gt;0,(I95*0.35),"")</f>
        <v/>
      </c>
      <c r="K95" s="39">
        <v>111.47</v>
      </c>
    </row>
    <row r="96" spans="1:11" ht="18.75" x14ac:dyDescent="0.3">
      <c r="A96" s="19" t="str">
        <f t="shared" si="7"/>
        <v/>
      </c>
      <c r="B96" s="19" t="str">
        <f t="shared" si="7"/>
        <v/>
      </c>
      <c r="C96" s="19" t="str">
        <f t="shared" si="7"/>
        <v/>
      </c>
      <c r="D96" s="20">
        <f t="shared" ca="1" si="7"/>
        <v>45713.554405324074</v>
      </c>
      <c r="E96" s="21" t="str">
        <f t="shared" si="7"/>
        <v/>
      </c>
      <c r="F96" s="40">
        <v>2582</v>
      </c>
      <c r="G96" s="37" t="s">
        <v>55</v>
      </c>
      <c r="H96" s="37"/>
      <c r="I96" s="33"/>
      <c r="J96" s="38" t="str">
        <f>IF(I96&lt;&gt;0,(I96*0.35),"")</f>
        <v/>
      </c>
      <c r="K96" s="39">
        <v>171.17</v>
      </c>
    </row>
    <row r="97" spans="1:11" ht="18.75" x14ac:dyDescent="0.3">
      <c r="A97" s="19" t="str">
        <f t="shared" si="7"/>
        <v/>
      </c>
      <c r="B97" s="19" t="str">
        <f t="shared" si="7"/>
        <v/>
      </c>
      <c r="C97" s="19" t="str">
        <f t="shared" si="7"/>
        <v/>
      </c>
      <c r="D97" s="20">
        <f t="shared" ca="1" si="7"/>
        <v>45713.554405324074</v>
      </c>
      <c r="E97" s="21" t="str">
        <f t="shared" si="7"/>
        <v/>
      </c>
      <c r="F97" s="17"/>
      <c r="G97" s="8" t="s">
        <v>147</v>
      </c>
      <c r="H97" s="14"/>
      <c r="I97" s="15"/>
      <c r="J97" s="15"/>
      <c r="K97" s="23"/>
    </row>
    <row r="98" spans="1:11" ht="18.75" x14ac:dyDescent="0.3">
      <c r="A98" s="19" t="str">
        <f t="shared" si="7"/>
        <v/>
      </c>
      <c r="B98" s="19" t="str">
        <f t="shared" si="7"/>
        <v/>
      </c>
      <c r="C98" s="19" t="str">
        <f t="shared" si="7"/>
        <v/>
      </c>
      <c r="D98" s="20">
        <f t="shared" ca="1" si="7"/>
        <v>45713.554405324074</v>
      </c>
      <c r="E98" s="21" t="str">
        <f t="shared" si="7"/>
        <v/>
      </c>
      <c r="F98" s="40">
        <v>6755</v>
      </c>
      <c r="G98" s="37" t="s">
        <v>58</v>
      </c>
      <c r="H98" s="37"/>
      <c r="I98" s="33"/>
      <c r="J98" s="38" t="str">
        <f>IF(I98&lt;&gt;0,(I98*0.5),"")</f>
        <v/>
      </c>
      <c r="K98" s="39">
        <v>198.14</v>
      </c>
    </row>
    <row r="99" spans="1:11" ht="18.75" x14ac:dyDescent="0.3">
      <c r="A99" s="19" t="str">
        <f t="shared" si="7"/>
        <v/>
      </c>
      <c r="B99" s="19" t="str">
        <f t="shared" si="7"/>
        <v/>
      </c>
      <c r="C99" s="19" t="str">
        <f t="shared" si="7"/>
        <v/>
      </c>
      <c r="D99" s="20">
        <f t="shared" ca="1" si="7"/>
        <v>45713.554405324074</v>
      </c>
      <c r="E99" s="21" t="str">
        <f t="shared" si="7"/>
        <v/>
      </c>
      <c r="F99" s="41" t="s">
        <v>131</v>
      </c>
      <c r="G99" s="37" t="s">
        <v>59</v>
      </c>
      <c r="H99" s="37"/>
      <c r="I99" s="33"/>
      <c r="J99" s="38" t="str">
        <f>IF(I99&lt;&gt;0,(I99*0.5),"")</f>
        <v/>
      </c>
      <c r="K99" s="39">
        <v>146.99</v>
      </c>
    </row>
    <row r="100" spans="1:11" ht="18.75" x14ac:dyDescent="0.3">
      <c r="A100" s="19" t="str">
        <f t="shared" ref="A100:E131" si="9">IF(A99&lt;&gt; 0,A99,"")</f>
        <v/>
      </c>
      <c r="B100" s="19" t="str">
        <f t="shared" si="9"/>
        <v/>
      </c>
      <c r="C100" s="19" t="str">
        <f t="shared" si="9"/>
        <v/>
      </c>
      <c r="D100" s="20">
        <f t="shared" ca="1" si="9"/>
        <v>45713.554405324074</v>
      </c>
      <c r="E100" s="21" t="str">
        <f t="shared" si="9"/>
        <v/>
      </c>
      <c r="F100" s="17"/>
      <c r="G100" s="8" t="s">
        <v>180</v>
      </c>
      <c r="H100" s="14"/>
      <c r="I100" s="15"/>
      <c r="J100" s="15"/>
      <c r="K100" s="23"/>
    </row>
    <row r="101" spans="1:11" ht="18.75" x14ac:dyDescent="0.3">
      <c r="A101" s="19" t="str">
        <f t="shared" si="9"/>
        <v/>
      </c>
      <c r="B101" s="19" t="str">
        <f t="shared" si="9"/>
        <v/>
      </c>
      <c r="C101" s="19" t="str">
        <f t="shared" si="9"/>
        <v/>
      </c>
      <c r="D101" s="20">
        <f t="shared" ca="1" si="9"/>
        <v>45713.554405324074</v>
      </c>
      <c r="E101" s="21" t="str">
        <f t="shared" si="9"/>
        <v/>
      </c>
      <c r="F101" s="41" t="s">
        <v>133</v>
      </c>
      <c r="G101" s="37" t="s">
        <v>165</v>
      </c>
      <c r="H101" s="37"/>
      <c r="I101" s="33"/>
      <c r="J101" s="38" t="str">
        <f>IF(I101&lt;&gt;0,(I101),"")</f>
        <v/>
      </c>
      <c r="K101" s="39">
        <v>270.22000000000003</v>
      </c>
    </row>
    <row r="102" spans="1:11" ht="18.75" x14ac:dyDescent="0.3">
      <c r="A102" s="19" t="str">
        <f t="shared" si="9"/>
        <v/>
      </c>
      <c r="B102" s="19" t="str">
        <f t="shared" si="9"/>
        <v/>
      </c>
      <c r="C102" s="19" t="str">
        <f t="shared" si="9"/>
        <v/>
      </c>
      <c r="D102" s="20">
        <f t="shared" ca="1" si="9"/>
        <v>45713.554405324074</v>
      </c>
      <c r="E102" s="21" t="str">
        <f t="shared" si="9"/>
        <v/>
      </c>
      <c r="F102" s="41" t="s">
        <v>169</v>
      </c>
      <c r="G102" s="37" t="s">
        <v>170</v>
      </c>
      <c r="H102" s="37"/>
      <c r="I102" s="33"/>
      <c r="J102" s="38" t="str">
        <f t="shared" ref="J102:J118" si="10">IF(I102&lt;&gt;0,(I102),"")</f>
        <v/>
      </c>
      <c r="K102" s="39">
        <v>215.78</v>
      </c>
    </row>
    <row r="103" spans="1:11" ht="18.75" x14ac:dyDescent="0.3">
      <c r="A103" s="19" t="str">
        <f t="shared" si="9"/>
        <v/>
      </c>
      <c r="B103" s="19" t="str">
        <f t="shared" si="9"/>
        <v/>
      </c>
      <c r="C103" s="19" t="str">
        <f t="shared" si="9"/>
        <v/>
      </c>
      <c r="D103" s="20">
        <f t="shared" ca="1" si="9"/>
        <v>45713.554405324074</v>
      </c>
      <c r="E103" s="21" t="str">
        <f t="shared" si="9"/>
        <v/>
      </c>
      <c r="F103" s="40">
        <v>6629</v>
      </c>
      <c r="G103" s="37" t="s">
        <v>167</v>
      </c>
      <c r="H103" s="37"/>
      <c r="I103" s="33"/>
      <c r="J103" s="38" t="str">
        <f t="shared" si="10"/>
        <v/>
      </c>
      <c r="K103" s="39">
        <v>270.22000000000003</v>
      </c>
    </row>
    <row r="104" spans="1:11" ht="18.75" x14ac:dyDescent="0.3">
      <c r="A104" s="19" t="str">
        <f t="shared" si="9"/>
        <v/>
      </c>
      <c r="B104" s="19" t="str">
        <f t="shared" si="9"/>
        <v/>
      </c>
      <c r="C104" s="19" t="str">
        <f t="shared" si="9"/>
        <v/>
      </c>
      <c r="D104" s="20">
        <f t="shared" ca="1" si="9"/>
        <v>45713.554405324074</v>
      </c>
      <c r="E104" s="21" t="str">
        <f t="shared" si="9"/>
        <v/>
      </c>
      <c r="F104" s="41" t="s">
        <v>132</v>
      </c>
      <c r="G104" s="37" t="s">
        <v>168</v>
      </c>
      <c r="H104" s="37"/>
      <c r="I104" s="33"/>
      <c r="J104" s="38" t="str">
        <f t="shared" si="10"/>
        <v/>
      </c>
      <c r="K104" s="39">
        <v>77.849999999999994</v>
      </c>
    </row>
    <row r="105" spans="1:11" ht="18.75" x14ac:dyDescent="0.3">
      <c r="A105" s="19" t="str">
        <f t="shared" si="9"/>
        <v/>
      </c>
      <c r="B105" s="19" t="str">
        <f t="shared" si="9"/>
        <v/>
      </c>
      <c r="C105" s="19" t="str">
        <f t="shared" si="9"/>
        <v/>
      </c>
      <c r="D105" s="20">
        <f t="shared" ca="1" si="9"/>
        <v>45713.554405324074</v>
      </c>
      <c r="E105" s="21" t="str">
        <f t="shared" si="9"/>
        <v/>
      </c>
      <c r="F105" s="41" t="s">
        <v>171</v>
      </c>
      <c r="G105" s="37" t="s">
        <v>172</v>
      </c>
      <c r="H105" s="37"/>
      <c r="I105" s="33"/>
      <c r="J105" s="38" t="str">
        <f t="shared" si="10"/>
        <v/>
      </c>
      <c r="K105" s="39">
        <v>77.849999999999994</v>
      </c>
    </row>
    <row r="106" spans="1:11" ht="18.75" x14ac:dyDescent="0.3">
      <c r="A106" s="19" t="str">
        <f t="shared" si="9"/>
        <v/>
      </c>
      <c r="B106" s="19" t="str">
        <f t="shared" si="9"/>
        <v/>
      </c>
      <c r="C106" s="19" t="str">
        <f t="shared" si="9"/>
        <v/>
      </c>
      <c r="D106" s="20">
        <f t="shared" ca="1" si="9"/>
        <v>45713.554405324074</v>
      </c>
      <c r="E106" s="21" t="str">
        <f t="shared" si="9"/>
        <v/>
      </c>
      <c r="F106" s="41" t="s">
        <v>134</v>
      </c>
      <c r="G106" s="37" t="s">
        <v>60</v>
      </c>
      <c r="H106" s="37"/>
      <c r="I106" s="33"/>
      <c r="J106" s="38" t="str">
        <f t="shared" si="10"/>
        <v/>
      </c>
      <c r="K106" s="39">
        <v>77.849999999999994</v>
      </c>
    </row>
    <row r="107" spans="1:11" ht="18.75" x14ac:dyDescent="0.3">
      <c r="A107" s="19" t="str">
        <f t="shared" si="9"/>
        <v/>
      </c>
      <c r="B107" s="19" t="str">
        <f t="shared" si="9"/>
        <v/>
      </c>
      <c r="C107" s="19" t="str">
        <f t="shared" si="9"/>
        <v/>
      </c>
      <c r="D107" s="20">
        <f t="shared" ca="1" si="9"/>
        <v>45713.554405324074</v>
      </c>
      <c r="E107" s="21" t="str">
        <f t="shared" si="9"/>
        <v/>
      </c>
      <c r="F107" s="41" t="s">
        <v>135</v>
      </c>
      <c r="G107" s="37" t="s">
        <v>166</v>
      </c>
      <c r="H107" s="37"/>
      <c r="I107" s="33"/>
      <c r="J107" s="38" t="str">
        <f t="shared" si="10"/>
        <v/>
      </c>
      <c r="K107" s="39">
        <v>270.22000000000003</v>
      </c>
    </row>
    <row r="108" spans="1:11" ht="18.75" x14ac:dyDescent="0.3">
      <c r="A108" s="19" t="str">
        <f t="shared" si="9"/>
        <v/>
      </c>
      <c r="B108" s="19" t="str">
        <f t="shared" si="9"/>
        <v/>
      </c>
      <c r="C108" s="19" t="str">
        <f t="shared" si="9"/>
        <v/>
      </c>
      <c r="D108" s="20">
        <f t="shared" ca="1" si="9"/>
        <v>45713.554405324074</v>
      </c>
      <c r="E108" s="21" t="str">
        <f t="shared" si="9"/>
        <v/>
      </c>
      <c r="F108" s="41" t="s">
        <v>136</v>
      </c>
      <c r="G108" s="37" t="s">
        <v>61</v>
      </c>
      <c r="H108" s="37"/>
      <c r="I108" s="33"/>
      <c r="J108" s="38" t="str">
        <f t="shared" si="10"/>
        <v/>
      </c>
      <c r="K108" s="39">
        <v>77.849999999999994</v>
      </c>
    </row>
    <row r="109" spans="1:11" ht="18.75" x14ac:dyDescent="0.3">
      <c r="A109" s="19" t="str">
        <f t="shared" si="9"/>
        <v/>
      </c>
      <c r="B109" s="19" t="str">
        <f t="shared" si="9"/>
        <v/>
      </c>
      <c r="C109" s="19" t="str">
        <f t="shared" si="9"/>
        <v/>
      </c>
      <c r="D109" s="20">
        <f t="shared" ca="1" si="9"/>
        <v>45713.554405324074</v>
      </c>
      <c r="E109" s="21" t="str">
        <f t="shared" si="9"/>
        <v/>
      </c>
      <c r="F109" s="17"/>
      <c r="G109" s="8" t="s">
        <v>173</v>
      </c>
      <c r="H109" s="14"/>
      <c r="I109" s="25"/>
      <c r="J109" s="25"/>
      <c r="K109" s="23"/>
    </row>
    <row r="110" spans="1:11" ht="18.75" x14ac:dyDescent="0.3">
      <c r="A110" s="19" t="str">
        <f t="shared" si="9"/>
        <v/>
      </c>
      <c r="B110" s="19" t="str">
        <f t="shared" si="9"/>
        <v/>
      </c>
      <c r="C110" s="19" t="str">
        <f t="shared" si="9"/>
        <v/>
      </c>
      <c r="D110" s="20">
        <f t="shared" ca="1" si="9"/>
        <v>45713.554405324074</v>
      </c>
      <c r="E110" s="21" t="str">
        <f t="shared" si="9"/>
        <v/>
      </c>
      <c r="F110" s="44" t="s">
        <v>243</v>
      </c>
      <c r="G110" s="43" t="s">
        <v>242</v>
      </c>
      <c r="H110" s="45"/>
      <c r="I110" s="33"/>
      <c r="J110" s="38" t="str">
        <f t="shared" si="10"/>
        <v/>
      </c>
      <c r="K110" s="46">
        <v>149.47</v>
      </c>
    </row>
    <row r="111" spans="1:11" ht="18.75" x14ac:dyDescent="0.3">
      <c r="A111" s="19" t="str">
        <f t="shared" si="9"/>
        <v/>
      </c>
      <c r="B111" s="19" t="str">
        <f t="shared" si="9"/>
        <v/>
      </c>
      <c r="C111" s="19" t="str">
        <f t="shared" si="9"/>
        <v/>
      </c>
      <c r="D111" s="20">
        <f t="shared" ca="1" si="9"/>
        <v>45713.554405324074</v>
      </c>
      <c r="E111" s="21" t="str">
        <f t="shared" si="9"/>
        <v/>
      </c>
      <c r="F111" s="44" t="s">
        <v>238</v>
      </c>
      <c r="G111" s="43" t="s">
        <v>239</v>
      </c>
      <c r="H111" s="45"/>
      <c r="I111" s="33"/>
      <c r="J111" s="38" t="str">
        <f t="shared" si="10"/>
        <v/>
      </c>
      <c r="K111" s="46">
        <v>149.47</v>
      </c>
    </row>
    <row r="112" spans="1:11" ht="18.75" x14ac:dyDescent="0.3">
      <c r="A112" s="19" t="str">
        <f t="shared" si="9"/>
        <v/>
      </c>
      <c r="B112" s="19" t="str">
        <f t="shared" si="9"/>
        <v/>
      </c>
      <c r="C112" s="19" t="str">
        <f t="shared" si="9"/>
        <v/>
      </c>
      <c r="D112" s="20">
        <f t="shared" ca="1" si="9"/>
        <v>45713.554405324074</v>
      </c>
      <c r="E112" s="21" t="str">
        <f t="shared" si="9"/>
        <v/>
      </c>
      <c r="F112" s="44" t="s">
        <v>240</v>
      </c>
      <c r="G112" s="43" t="s">
        <v>241</v>
      </c>
      <c r="H112" s="45"/>
      <c r="I112" s="33"/>
      <c r="J112" s="38" t="str">
        <f t="shared" si="10"/>
        <v/>
      </c>
      <c r="K112" s="46">
        <v>149.47</v>
      </c>
    </row>
    <row r="113" spans="1:11" ht="18.75" x14ac:dyDescent="0.3">
      <c r="A113" s="19" t="str">
        <f t="shared" si="9"/>
        <v/>
      </c>
      <c r="B113" s="19" t="str">
        <f t="shared" si="9"/>
        <v/>
      </c>
      <c r="C113" s="19" t="str">
        <f t="shared" si="9"/>
        <v/>
      </c>
      <c r="D113" s="20">
        <f t="shared" ca="1" si="9"/>
        <v>45713.554405324074</v>
      </c>
      <c r="E113" s="21" t="str">
        <f t="shared" si="9"/>
        <v/>
      </c>
      <c r="F113" s="44" t="s">
        <v>176</v>
      </c>
      <c r="G113" s="43" t="s">
        <v>179</v>
      </c>
      <c r="H113" s="45"/>
      <c r="I113" s="33"/>
      <c r="J113" s="38" t="str">
        <f t="shared" si="10"/>
        <v/>
      </c>
      <c r="K113" s="46">
        <v>263.7</v>
      </c>
    </row>
    <row r="114" spans="1:11" ht="18.75" x14ac:dyDescent="0.3">
      <c r="A114" s="19" t="str">
        <f t="shared" si="9"/>
        <v/>
      </c>
      <c r="B114" s="19" t="str">
        <f t="shared" si="9"/>
        <v/>
      </c>
      <c r="C114" s="19" t="str">
        <f t="shared" si="9"/>
        <v/>
      </c>
      <c r="D114" s="20">
        <f t="shared" ca="1" si="9"/>
        <v>45713.554405324074</v>
      </c>
      <c r="E114" s="21" t="str">
        <f t="shared" si="9"/>
        <v/>
      </c>
      <c r="F114" s="44" t="s">
        <v>175</v>
      </c>
      <c r="G114" s="43" t="s">
        <v>178</v>
      </c>
      <c r="H114" s="45"/>
      <c r="I114" s="33"/>
      <c r="J114" s="38" t="str">
        <f t="shared" si="10"/>
        <v/>
      </c>
      <c r="K114" s="46">
        <v>263.7</v>
      </c>
    </row>
    <row r="115" spans="1:11" ht="18.75" x14ac:dyDescent="0.3">
      <c r="A115" s="19" t="str">
        <f t="shared" si="9"/>
        <v/>
      </c>
      <c r="B115" s="19" t="str">
        <f t="shared" si="9"/>
        <v/>
      </c>
      <c r="C115" s="19" t="str">
        <f t="shared" si="9"/>
        <v/>
      </c>
      <c r="D115" s="20">
        <f t="shared" ca="1" si="9"/>
        <v>45713.554405324074</v>
      </c>
      <c r="E115" s="21" t="str">
        <f t="shared" si="9"/>
        <v/>
      </c>
      <c r="F115" s="44" t="s">
        <v>174</v>
      </c>
      <c r="G115" s="43" t="s">
        <v>177</v>
      </c>
      <c r="H115" s="45"/>
      <c r="I115" s="33"/>
      <c r="J115" s="38" t="str">
        <f t="shared" si="10"/>
        <v/>
      </c>
      <c r="K115" s="46">
        <v>263.7</v>
      </c>
    </row>
    <row r="116" spans="1:11" ht="18.75" x14ac:dyDescent="0.3">
      <c r="A116" s="19" t="str">
        <f t="shared" si="9"/>
        <v/>
      </c>
      <c r="B116" s="19" t="str">
        <f t="shared" si="9"/>
        <v/>
      </c>
      <c r="C116" s="19" t="str">
        <f t="shared" si="9"/>
        <v/>
      </c>
      <c r="D116" s="20">
        <f t="shared" ca="1" si="9"/>
        <v>45713.554405324074</v>
      </c>
      <c r="E116" s="21" t="str">
        <f t="shared" si="9"/>
        <v/>
      </c>
      <c r="F116" s="27"/>
      <c r="G116" s="8" t="s">
        <v>181</v>
      </c>
      <c r="H116" s="14"/>
      <c r="I116" s="28"/>
      <c r="J116" s="26"/>
      <c r="K116" s="23"/>
    </row>
    <row r="117" spans="1:11" ht="18.75" x14ac:dyDescent="0.3">
      <c r="A117" s="19" t="str">
        <f t="shared" si="9"/>
        <v/>
      </c>
      <c r="B117" s="19" t="str">
        <f t="shared" si="9"/>
        <v/>
      </c>
      <c r="C117" s="19" t="str">
        <f t="shared" si="9"/>
        <v/>
      </c>
      <c r="D117" s="20">
        <f t="shared" ca="1" si="9"/>
        <v>45713.554405324074</v>
      </c>
      <c r="E117" s="21" t="str">
        <f t="shared" si="9"/>
        <v/>
      </c>
      <c r="F117" s="47" t="s">
        <v>182</v>
      </c>
      <c r="G117" s="43" t="s">
        <v>183</v>
      </c>
      <c r="H117" s="48"/>
      <c r="I117" s="33"/>
      <c r="J117" s="38" t="str">
        <f t="shared" si="10"/>
        <v/>
      </c>
      <c r="K117" s="46">
        <v>10.11</v>
      </c>
    </row>
    <row r="118" spans="1:11" ht="18.75" x14ac:dyDescent="0.3">
      <c r="A118" s="19" t="str">
        <f t="shared" si="9"/>
        <v/>
      </c>
      <c r="B118" s="19" t="str">
        <f t="shared" si="9"/>
        <v/>
      </c>
      <c r="C118" s="19" t="str">
        <f t="shared" si="9"/>
        <v/>
      </c>
      <c r="D118" s="20">
        <f t="shared" ca="1" si="9"/>
        <v>45713.554405324074</v>
      </c>
      <c r="E118" s="21" t="str">
        <f t="shared" si="9"/>
        <v/>
      </c>
      <c r="F118" s="47" t="s">
        <v>185</v>
      </c>
      <c r="G118" s="43" t="s">
        <v>184</v>
      </c>
      <c r="H118" s="48"/>
      <c r="I118" s="33"/>
      <c r="J118" s="38" t="str">
        <f t="shared" si="10"/>
        <v/>
      </c>
      <c r="K118" s="46">
        <v>14.37</v>
      </c>
    </row>
    <row r="119" spans="1:11" ht="18.75" x14ac:dyDescent="0.3">
      <c r="A119" s="19" t="str">
        <f t="shared" si="9"/>
        <v/>
      </c>
      <c r="B119" s="19" t="str">
        <f t="shared" si="9"/>
        <v/>
      </c>
      <c r="C119" s="19" t="str">
        <f t="shared" si="9"/>
        <v/>
      </c>
      <c r="D119" s="20">
        <f t="shared" ca="1" si="9"/>
        <v>45713.554405324074</v>
      </c>
      <c r="E119" s="21" t="str">
        <f t="shared" si="9"/>
        <v/>
      </c>
      <c r="F119" s="17"/>
      <c r="G119" s="8" t="s">
        <v>148</v>
      </c>
      <c r="H119" s="14"/>
      <c r="I119" s="26"/>
      <c r="J119" s="26"/>
      <c r="K119" s="23"/>
    </row>
    <row r="120" spans="1:11" ht="18.75" x14ac:dyDescent="0.3">
      <c r="A120" s="19" t="str">
        <f t="shared" si="9"/>
        <v/>
      </c>
      <c r="B120" s="19" t="str">
        <f t="shared" si="9"/>
        <v/>
      </c>
      <c r="C120" s="19" t="str">
        <f t="shared" si="9"/>
        <v/>
      </c>
      <c r="D120" s="20">
        <f t="shared" ca="1" si="9"/>
        <v>45713.554405324074</v>
      </c>
      <c r="E120" s="21" t="str">
        <f t="shared" si="9"/>
        <v/>
      </c>
      <c r="F120" s="40" t="s">
        <v>62</v>
      </c>
      <c r="G120" s="37" t="s">
        <v>63</v>
      </c>
      <c r="H120" s="37"/>
      <c r="I120" s="33"/>
      <c r="J120" s="38" t="str">
        <f>IF(I120&lt;&gt;0,(I120),"")</f>
        <v/>
      </c>
      <c r="K120" s="39">
        <v>412.02</v>
      </c>
    </row>
    <row r="121" spans="1:11" ht="18.75" x14ac:dyDescent="0.3">
      <c r="A121" s="19" t="str">
        <f t="shared" si="9"/>
        <v/>
      </c>
      <c r="B121" s="19" t="str">
        <f t="shared" si="9"/>
        <v/>
      </c>
      <c r="C121" s="19" t="str">
        <f t="shared" si="9"/>
        <v/>
      </c>
      <c r="D121" s="20">
        <f t="shared" ca="1" si="9"/>
        <v>45713.554405324074</v>
      </c>
      <c r="E121" s="21" t="str">
        <f t="shared" si="9"/>
        <v/>
      </c>
      <c r="F121" s="40">
        <v>1521</v>
      </c>
      <c r="G121" s="37" t="s">
        <v>64</v>
      </c>
      <c r="H121" s="37"/>
      <c r="I121" s="33"/>
      <c r="J121" s="38" t="str">
        <f t="shared" ref="J121:J153" si="11">IF(I121&lt;&gt;0,(I121),"")</f>
        <v/>
      </c>
      <c r="K121" s="39">
        <v>464.56</v>
      </c>
    </row>
    <row r="122" spans="1:11" ht="18.75" x14ac:dyDescent="0.3">
      <c r="A122" s="19" t="str">
        <f t="shared" si="9"/>
        <v/>
      </c>
      <c r="B122" s="19" t="str">
        <f t="shared" si="9"/>
        <v/>
      </c>
      <c r="C122" s="19" t="str">
        <f t="shared" si="9"/>
        <v/>
      </c>
      <c r="D122" s="20">
        <f t="shared" ca="1" si="9"/>
        <v>45713.554405324074</v>
      </c>
      <c r="E122" s="21" t="str">
        <f t="shared" si="9"/>
        <v/>
      </c>
      <c r="F122" s="40">
        <v>19</v>
      </c>
      <c r="G122" s="37" t="s">
        <v>65</v>
      </c>
      <c r="H122" s="37"/>
      <c r="I122" s="33"/>
      <c r="J122" s="38" t="str">
        <f t="shared" si="11"/>
        <v/>
      </c>
      <c r="K122" s="39">
        <v>360.11</v>
      </c>
    </row>
    <row r="123" spans="1:11" ht="18.75" x14ac:dyDescent="0.3">
      <c r="A123" s="19" t="str">
        <f t="shared" si="9"/>
        <v/>
      </c>
      <c r="B123" s="19" t="str">
        <f t="shared" si="9"/>
        <v/>
      </c>
      <c r="C123" s="19" t="str">
        <f t="shared" si="9"/>
        <v/>
      </c>
      <c r="D123" s="20">
        <f t="shared" ca="1" si="9"/>
        <v>45713.554405324074</v>
      </c>
      <c r="E123" s="21" t="str">
        <f t="shared" si="9"/>
        <v/>
      </c>
      <c r="F123" s="40">
        <v>3037</v>
      </c>
      <c r="G123" s="37" t="s">
        <v>186</v>
      </c>
      <c r="H123" s="37"/>
      <c r="I123" s="33"/>
      <c r="J123" s="38" t="str">
        <f t="shared" si="11"/>
        <v/>
      </c>
      <c r="K123" s="39">
        <v>360.11</v>
      </c>
    </row>
    <row r="124" spans="1:11" ht="18.75" x14ac:dyDescent="0.3">
      <c r="A124" s="19" t="str">
        <f t="shared" si="9"/>
        <v/>
      </c>
      <c r="B124" s="19" t="str">
        <f t="shared" si="9"/>
        <v/>
      </c>
      <c r="C124" s="19" t="str">
        <f t="shared" si="9"/>
        <v/>
      </c>
      <c r="D124" s="20">
        <f t="shared" ca="1" si="9"/>
        <v>45713.554405324074</v>
      </c>
      <c r="E124" s="21" t="str">
        <f t="shared" si="9"/>
        <v/>
      </c>
      <c r="F124" s="41" t="s">
        <v>246</v>
      </c>
      <c r="G124" s="37" t="s">
        <v>247</v>
      </c>
      <c r="H124" s="37"/>
      <c r="I124" s="33"/>
      <c r="J124" s="38" t="str">
        <f t="shared" si="11"/>
        <v/>
      </c>
      <c r="K124" s="39">
        <v>360.39</v>
      </c>
    </row>
    <row r="125" spans="1:11" ht="18.75" x14ac:dyDescent="0.3">
      <c r="A125" s="19" t="str">
        <f t="shared" si="9"/>
        <v/>
      </c>
      <c r="B125" s="19" t="str">
        <f t="shared" si="9"/>
        <v/>
      </c>
      <c r="C125" s="19" t="str">
        <f t="shared" si="9"/>
        <v/>
      </c>
      <c r="D125" s="20">
        <f t="shared" ca="1" si="9"/>
        <v>45713.554405324074</v>
      </c>
      <c r="E125" s="21" t="str">
        <f t="shared" si="9"/>
        <v/>
      </c>
      <c r="F125" s="40">
        <v>23</v>
      </c>
      <c r="G125" s="37" t="s">
        <v>66</v>
      </c>
      <c r="H125" s="37"/>
      <c r="I125" s="33"/>
      <c r="J125" s="38" t="str">
        <f t="shared" si="11"/>
        <v/>
      </c>
      <c r="K125" s="39">
        <v>360.11</v>
      </c>
    </row>
    <row r="126" spans="1:11" ht="18.75" x14ac:dyDescent="0.3">
      <c r="A126" s="19" t="str">
        <f t="shared" si="9"/>
        <v/>
      </c>
      <c r="B126" s="19" t="str">
        <f t="shared" si="9"/>
        <v/>
      </c>
      <c r="C126" s="19" t="str">
        <f t="shared" si="9"/>
        <v/>
      </c>
      <c r="D126" s="20">
        <f t="shared" ca="1" si="9"/>
        <v>45713.554405324074</v>
      </c>
      <c r="E126" s="21" t="str">
        <f t="shared" si="9"/>
        <v/>
      </c>
      <c r="F126" s="40">
        <v>3000</v>
      </c>
      <c r="G126" s="37" t="s">
        <v>67</v>
      </c>
      <c r="H126" s="37"/>
      <c r="I126" s="33"/>
      <c r="J126" s="38" t="str">
        <f t="shared" si="11"/>
        <v/>
      </c>
      <c r="K126" s="39">
        <v>360.11</v>
      </c>
    </row>
    <row r="127" spans="1:11" ht="18.75" x14ac:dyDescent="0.3">
      <c r="A127" s="19" t="str">
        <f t="shared" si="9"/>
        <v/>
      </c>
      <c r="B127" s="19" t="str">
        <f t="shared" si="9"/>
        <v/>
      </c>
      <c r="C127" s="19" t="str">
        <f t="shared" si="9"/>
        <v/>
      </c>
      <c r="D127" s="20">
        <f t="shared" ca="1" si="9"/>
        <v>45713.554405324074</v>
      </c>
      <c r="E127" s="21" t="str">
        <f t="shared" si="9"/>
        <v/>
      </c>
      <c r="F127" s="41" t="s">
        <v>244</v>
      </c>
      <c r="G127" s="37" t="s">
        <v>245</v>
      </c>
      <c r="H127" s="37"/>
      <c r="I127" s="33"/>
      <c r="J127" s="38" t="str">
        <f t="shared" si="11"/>
        <v/>
      </c>
      <c r="K127" s="39">
        <v>289.2</v>
      </c>
    </row>
    <row r="128" spans="1:11" ht="18.75" x14ac:dyDescent="0.3">
      <c r="A128" s="19" t="str">
        <f t="shared" si="9"/>
        <v/>
      </c>
      <c r="B128" s="19" t="str">
        <f t="shared" si="9"/>
        <v/>
      </c>
      <c r="C128" s="19" t="str">
        <f t="shared" si="9"/>
        <v/>
      </c>
      <c r="D128" s="20">
        <f t="shared" ca="1" si="9"/>
        <v>45713.554405324074</v>
      </c>
      <c r="E128" s="21" t="str">
        <f t="shared" si="9"/>
        <v/>
      </c>
      <c r="F128" s="40">
        <v>6733</v>
      </c>
      <c r="G128" s="37" t="s">
        <v>68</v>
      </c>
      <c r="H128" s="37"/>
      <c r="I128" s="33"/>
      <c r="J128" s="38" t="str">
        <f t="shared" si="11"/>
        <v/>
      </c>
      <c r="K128" s="39">
        <v>412.31</v>
      </c>
    </row>
    <row r="129" spans="1:11" ht="18.75" x14ac:dyDescent="0.3">
      <c r="A129" s="19" t="str">
        <f t="shared" si="9"/>
        <v/>
      </c>
      <c r="B129" s="19" t="str">
        <f t="shared" si="9"/>
        <v/>
      </c>
      <c r="C129" s="19" t="str">
        <f t="shared" si="9"/>
        <v/>
      </c>
      <c r="D129" s="20">
        <f t="shared" ca="1" si="9"/>
        <v>45713.554405324074</v>
      </c>
      <c r="E129" s="21" t="str">
        <f t="shared" si="9"/>
        <v/>
      </c>
      <c r="F129" s="40">
        <v>1504</v>
      </c>
      <c r="G129" s="37" t="s">
        <v>187</v>
      </c>
      <c r="H129" s="37"/>
      <c r="I129" s="33"/>
      <c r="J129" s="38" t="str">
        <f t="shared" si="11"/>
        <v/>
      </c>
      <c r="K129" s="39">
        <v>234.94</v>
      </c>
    </row>
    <row r="130" spans="1:11" ht="18.75" x14ac:dyDescent="0.3">
      <c r="A130" s="19" t="str">
        <f t="shared" si="9"/>
        <v/>
      </c>
      <c r="B130" s="19" t="str">
        <f t="shared" si="9"/>
        <v/>
      </c>
      <c r="C130" s="19" t="str">
        <f t="shared" si="9"/>
        <v/>
      </c>
      <c r="D130" s="20">
        <f t="shared" ca="1" si="9"/>
        <v>45713.554405324074</v>
      </c>
      <c r="E130" s="21" t="str">
        <f t="shared" si="9"/>
        <v/>
      </c>
      <c r="F130" s="40">
        <v>7007</v>
      </c>
      <c r="G130" s="37" t="s">
        <v>69</v>
      </c>
      <c r="H130" s="37"/>
      <c r="I130" s="33"/>
      <c r="J130" s="38" t="str">
        <f t="shared" si="11"/>
        <v/>
      </c>
      <c r="K130" s="39">
        <v>412.31</v>
      </c>
    </row>
    <row r="131" spans="1:11" ht="18.75" x14ac:dyDescent="0.3">
      <c r="A131" s="19" t="str">
        <f t="shared" si="9"/>
        <v/>
      </c>
      <c r="B131" s="19" t="str">
        <f t="shared" si="9"/>
        <v/>
      </c>
      <c r="C131" s="19" t="str">
        <f t="shared" si="9"/>
        <v/>
      </c>
      <c r="D131" s="20">
        <f t="shared" ca="1" si="9"/>
        <v>45713.554405324074</v>
      </c>
      <c r="E131" s="21" t="str">
        <f t="shared" si="9"/>
        <v/>
      </c>
      <c r="F131" s="41" t="s">
        <v>137</v>
      </c>
      <c r="G131" s="37" t="s">
        <v>70</v>
      </c>
      <c r="H131" s="37"/>
      <c r="I131" s="33"/>
      <c r="J131" s="38" t="str">
        <f t="shared" si="11"/>
        <v/>
      </c>
      <c r="K131" s="39">
        <v>360.11</v>
      </c>
    </row>
    <row r="132" spans="1:11" ht="18.75" x14ac:dyDescent="0.3">
      <c r="A132" s="19" t="str">
        <f t="shared" ref="A132:E171" si="12">IF(A131&lt;&gt; 0,A131,"")</f>
        <v/>
      </c>
      <c r="B132" s="19" t="str">
        <f t="shared" si="12"/>
        <v/>
      </c>
      <c r="C132" s="19" t="str">
        <f t="shared" si="12"/>
        <v/>
      </c>
      <c r="D132" s="20">
        <f t="shared" ca="1" si="12"/>
        <v>45713.554405324074</v>
      </c>
      <c r="E132" s="21" t="str">
        <f t="shared" si="12"/>
        <v/>
      </c>
      <c r="F132" s="40">
        <v>14</v>
      </c>
      <c r="G132" s="37" t="s">
        <v>71</v>
      </c>
      <c r="H132" s="37"/>
      <c r="I132" s="33"/>
      <c r="J132" s="38" t="str">
        <f t="shared" si="11"/>
        <v/>
      </c>
      <c r="K132" s="39">
        <v>360.11</v>
      </c>
    </row>
    <row r="133" spans="1:11" ht="18.75" x14ac:dyDescent="0.3">
      <c r="A133" s="19" t="str">
        <f t="shared" si="12"/>
        <v/>
      </c>
      <c r="B133" s="19" t="str">
        <f t="shared" si="12"/>
        <v/>
      </c>
      <c r="C133" s="19" t="str">
        <f t="shared" si="12"/>
        <v/>
      </c>
      <c r="D133" s="20">
        <f t="shared" ca="1" si="12"/>
        <v>45713.554405324074</v>
      </c>
      <c r="E133" s="21" t="str">
        <f t="shared" si="12"/>
        <v/>
      </c>
      <c r="F133" s="41" t="s">
        <v>138</v>
      </c>
      <c r="G133" s="37" t="s">
        <v>72</v>
      </c>
      <c r="H133" s="37"/>
      <c r="I133" s="33"/>
      <c r="J133" s="38" t="str">
        <f t="shared" si="11"/>
        <v/>
      </c>
      <c r="K133" s="39">
        <v>360.11</v>
      </c>
    </row>
    <row r="134" spans="1:11" ht="18.75" x14ac:dyDescent="0.3">
      <c r="A134" s="19" t="str">
        <f t="shared" si="12"/>
        <v/>
      </c>
      <c r="B134" s="19" t="str">
        <f t="shared" si="12"/>
        <v/>
      </c>
      <c r="C134" s="19" t="str">
        <f t="shared" si="12"/>
        <v/>
      </c>
      <c r="D134" s="20">
        <f t="shared" ca="1" si="12"/>
        <v>45713.554405324074</v>
      </c>
      <c r="E134" s="21" t="str">
        <f t="shared" si="12"/>
        <v/>
      </c>
      <c r="F134" s="41" t="s">
        <v>248</v>
      </c>
      <c r="G134" s="37" t="s">
        <v>249</v>
      </c>
      <c r="H134" s="37"/>
      <c r="I134" s="33"/>
      <c r="J134" s="38" t="str">
        <f t="shared" si="11"/>
        <v/>
      </c>
      <c r="K134" s="39">
        <v>360.39</v>
      </c>
    </row>
    <row r="135" spans="1:11" ht="18.75" x14ac:dyDescent="0.3">
      <c r="A135" s="19" t="str">
        <f t="shared" si="12"/>
        <v/>
      </c>
      <c r="B135" s="19" t="str">
        <f t="shared" si="12"/>
        <v/>
      </c>
      <c r="C135" s="19" t="str">
        <f t="shared" si="12"/>
        <v/>
      </c>
      <c r="D135" s="20">
        <f t="shared" ca="1" si="12"/>
        <v>45713.554405324074</v>
      </c>
      <c r="E135" s="21" t="str">
        <f t="shared" si="12"/>
        <v/>
      </c>
      <c r="F135" s="40">
        <v>587</v>
      </c>
      <c r="G135" s="37" t="s">
        <v>73</v>
      </c>
      <c r="H135" s="37"/>
      <c r="I135" s="33"/>
      <c r="J135" s="38" t="str">
        <f t="shared" si="11"/>
        <v/>
      </c>
      <c r="K135" s="39">
        <v>364.75</v>
      </c>
    </row>
    <row r="136" spans="1:11" ht="18.75" x14ac:dyDescent="0.3">
      <c r="A136" s="19" t="str">
        <f t="shared" si="12"/>
        <v/>
      </c>
      <c r="B136" s="19" t="str">
        <f t="shared" si="12"/>
        <v/>
      </c>
      <c r="C136" s="19" t="str">
        <f t="shared" si="12"/>
        <v/>
      </c>
      <c r="D136" s="20">
        <f t="shared" ca="1" si="12"/>
        <v>45713.554405324074</v>
      </c>
      <c r="E136" s="21" t="str">
        <f t="shared" si="12"/>
        <v/>
      </c>
      <c r="F136" s="40">
        <v>277</v>
      </c>
      <c r="G136" s="37" t="s">
        <v>74</v>
      </c>
      <c r="H136" s="37"/>
      <c r="I136" s="33"/>
      <c r="J136" s="38" t="str">
        <f t="shared" si="11"/>
        <v/>
      </c>
      <c r="K136" s="39">
        <v>313.19</v>
      </c>
    </row>
    <row r="137" spans="1:11" ht="18.75" x14ac:dyDescent="0.3">
      <c r="A137" s="19" t="str">
        <f t="shared" si="12"/>
        <v/>
      </c>
      <c r="B137" s="19" t="str">
        <f t="shared" si="12"/>
        <v/>
      </c>
      <c r="C137" s="19" t="str">
        <f t="shared" si="12"/>
        <v/>
      </c>
      <c r="D137" s="20">
        <f t="shared" ca="1" si="12"/>
        <v>45713.554405324074</v>
      </c>
      <c r="E137" s="21" t="str">
        <f t="shared" si="12"/>
        <v/>
      </c>
      <c r="F137" s="40">
        <v>1517</v>
      </c>
      <c r="G137" s="37" t="s">
        <v>75</v>
      </c>
      <c r="H137" s="37"/>
      <c r="I137" s="33"/>
      <c r="J137" s="38" t="str">
        <f t="shared" si="11"/>
        <v/>
      </c>
      <c r="K137" s="39">
        <v>246.69</v>
      </c>
    </row>
    <row r="138" spans="1:11" ht="18.75" x14ac:dyDescent="0.3">
      <c r="A138" s="19" t="str">
        <f t="shared" si="12"/>
        <v/>
      </c>
      <c r="B138" s="19" t="str">
        <f t="shared" si="12"/>
        <v/>
      </c>
      <c r="C138" s="19" t="str">
        <f t="shared" si="12"/>
        <v/>
      </c>
      <c r="D138" s="20">
        <f t="shared" ca="1" si="12"/>
        <v>45713.554405324074</v>
      </c>
      <c r="E138" s="21" t="str">
        <f t="shared" si="12"/>
        <v/>
      </c>
      <c r="F138" s="40">
        <v>1523</v>
      </c>
      <c r="G138" s="37" t="s">
        <v>76</v>
      </c>
      <c r="H138" s="37"/>
      <c r="I138" s="33"/>
      <c r="J138" s="38" t="str">
        <f t="shared" si="11"/>
        <v/>
      </c>
      <c r="K138" s="39">
        <v>396.27</v>
      </c>
    </row>
    <row r="139" spans="1:11" ht="18.75" x14ac:dyDescent="0.3">
      <c r="A139" s="19" t="str">
        <f t="shared" si="12"/>
        <v/>
      </c>
      <c r="B139" s="19" t="str">
        <f t="shared" si="12"/>
        <v/>
      </c>
      <c r="C139" s="19" t="str">
        <f t="shared" si="12"/>
        <v/>
      </c>
      <c r="D139" s="20">
        <f t="shared" ca="1" si="12"/>
        <v>45713.554405324074</v>
      </c>
      <c r="E139" s="21" t="str">
        <f t="shared" si="12"/>
        <v/>
      </c>
      <c r="F139" s="40" t="s">
        <v>256</v>
      </c>
      <c r="G139" s="37" t="s">
        <v>77</v>
      </c>
      <c r="H139" s="37"/>
      <c r="I139" s="33"/>
      <c r="J139" s="38" t="str">
        <f t="shared" si="11"/>
        <v/>
      </c>
      <c r="K139" s="39">
        <v>250</v>
      </c>
    </row>
    <row r="140" spans="1:11" ht="18.75" x14ac:dyDescent="0.3">
      <c r="A140" s="19" t="str">
        <f t="shared" si="12"/>
        <v/>
      </c>
      <c r="B140" s="19" t="str">
        <f t="shared" si="12"/>
        <v/>
      </c>
      <c r="C140" s="19" t="str">
        <f t="shared" si="12"/>
        <v/>
      </c>
      <c r="D140" s="20">
        <f t="shared" ca="1" si="12"/>
        <v>45713.554405324074</v>
      </c>
      <c r="E140" s="21" t="str">
        <f t="shared" si="12"/>
        <v/>
      </c>
      <c r="F140" s="40" t="s">
        <v>78</v>
      </c>
      <c r="G140" s="37" t="s">
        <v>79</v>
      </c>
      <c r="H140" s="37"/>
      <c r="I140" s="33"/>
      <c r="J140" s="38" t="str">
        <f t="shared" si="11"/>
        <v/>
      </c>
      <c r="K140" s="39">
        <v>250</v>
      </c>
    </row>
    <row r="141" spans="1:11" ht="18.75" x14ac:dyDescent="0.3">
      <c r="A141" s="19" t="str">
        <f t="shared" si="12"/>
        <v/>
      </c>
      <c r="B141" s="19" t="str">
        <f t="shared" si="12"/>
        <v/>
      </c>
      <c r="C141" s="19" t="str">
        <f t="shared" si="12"/>
        <v/>
      </c>
      <c r="D141" s="20">
        <f t="shared" ca="1" si="12"/>
        <v>45713.554405324074</v>
      </c>
      <c r="E141" s="21" t="str">
        <f t="shared" si="12"/>
        <v/>
      </c>
      <c r="F141" s="41" t="s">
        <v>139</v>
      </c>
      <c r="G141" s="37" t="s">
        <v>80</v>
      </c>
      <c r="H141" s="37"/>
      <c r="I141" s="33"/>
      <c r="J141" s="38" t="str">
        <f t="shared" si="11"/>
        <v/>
      </c>
      <c r="K141" s="39">
        <v>315</v>
      </c>
    </row>
    <row r="142" spans="1:11" ht="18.75" x14ac:dyDescent="0.3">
      <c r="A142" s="19" t="str">
        <f t="shared" si="12"/>
        <v/>
      </c>
      <c r="B142" s="19" t="str">
        <f t="shared" si="12"/>
        <v/>
      </c>
      <c r="C142" s="19" t="str">
        <f t="shared" si="12"/>
        <v/>
      </c>
      <c r="D142" s="20">
        <f t="shared" ca="1" si="12"/>
        <v>45713.554405324074</v>
      </c>
      <c r="E142" s="21" t="str">
        <f t="shared" si="12"/>
        <v/>
      </c>
      <c r="F142" s="40">
        <v>2502</v>
      </c>
      <c r="G142" s="37" t="s">
        <v>81</v>
      </c>
      <c r="H142" s="37"/>
      <c r="I142" s="33"/>
      <c r="J142" s="38" t="str">
        <f t="shared" si="11"/>
        <v/>
      </c>
      <c r="K142" s="39">
        <v>246.69</v>
      </c>
    </row>
    <row r="143" spans="1:11" ht="18.75" x14ac:dyDescent="0.3">
      <c r="A143" s="19" t="str">
        <f t="shared" si="12"/>
        <v/>
      </c>
      <c r="B143" s="19" t="str">
        <f t="shared" si="12"/>
        <v/>
      </c>
      <c r="C143" s="19" t="str">
        <f t="shared" si="12"/>
        <v/>
      </c>
      <c r="D143" s="20">
        <f t="shared" ca="1" si="12"/>
        <v>45713.554405324074</v>
      </c>
      <c r="E143" s="21" t="str">
        <f t="shared" si="12"/>
        <v/>
      </c>
      <c r="F143" s="41" t="s">
        <v>140</v>
      </c>
      <c r="G143" s="37" t="s">
        <v>82</v>
      </c>
      <c r="H143" s="37"/>
      <c r="I143" s="33"/>
      <c r="J143" s="38" t="str">
        <f t="shared" si="11"/>
        <v/>
      </c>
      <c r="K143" s="39">
        <v>329.79</v>
      </c>
    </row>
    <row r="144" spans="1:11" ht="18.75" x14ac:dyDescent="0.3">
      <c r="A144" s="19" t="str">
        <f t="shared" si="12"/>
        <v/>
      </c>
      <c r="B144" s="19" t="str">
        <f t="shared" si="12"/>
        <v/>
      </c>
      <c r="C144" s="19" t="str">
        <f t="shared" si="12"/>
        <v/>
      </c>
      <c r="D144" s="20">
        <f t="shared" ca="1" si="12"/>
        <v>45713.554405324074</v>
      </c>
      <c r="E144" s="21" t="str">
        <f t="shared" si="12"/>
        <v/>
      </c>
      <c r="F144" s="40">
        <v>3510</v>
      </c>
      <c r="G144" s="37" t="s">
        <v>188</v>
      </c>
      <c r="H144" s="37"/>
      <c r="I144" s="33"/>
      <c r="J144" s="38" t="str">
        <f t="shared" si="11"/>
        <v/>
      </c>
      <c r="K144" s="39">
        <v>314.08999999999997</v>
      </c>
    </row>
    <row r="145" spans="1:11" ht="18.75" x14ac:dyDescent="0.3">
      <c r="A145" s="19" t="str">
        <f t="shared" si="12"/>
        <v/>
      </c>
      <c r="B145" s="19" t="str">
        <f t="shared" si="12"/>
        <v/>
      </c>
      <c r="C145" s="19" t="str">
        <f t="shared" si="12"/>
        <v/>
      </c>
      <c r="D145" s="20">
        <f t="shared" ca="1" si="12"/>
        <v>45713.554405324074</v>
      </c>
      <c r="E145" s="21" t="str">
        <f t="shared" si="12"/>
        <v/>
      </c>
      <c r="F145" s="40">
        <v>1516</v>
      </c>
      <c r="G145" s="37" t="s">
        <v>83</v>
      </c>
      <c r="H145" s="37"/>
      <c r="I145" s="33"/>
      <c r="J145" s="38" t="str">
        <f t="shared" si="11"/>
        <v/>
      </c>
      <c r="K145" s="39">
        <v>246.69</v>
      </c>
    </row>
    <row r="146" spans="1:11" ht="18.75" x14ac:dyDescent="0.3">
      <c r="A146" s="19" t="str">
        <f t="shared" si="12"/>
        <v/>
      </c>
      <c r="B146" s="19" t="str">
        <f t="shared" si="12"/>
        <v/>
      </c>
      <c r="C146" s="19" t="str">
        <f t="shared" si="12"/>
        <v/>
      </c>
      <c r="D146" s="20">
        <f t="shared" ca="1" si="12"/>
        <v>45713.554405324074</v>
      </c>
      <c r="E146" s="21" t="str">
        <f t="shared" si="12"/>
        <v/>
      </c>
      <c r="F146" s="41" t="s">
        <v>141</v>
      </c>
      <c r="G146" s="37" t="s">
        <v>84</v>
      </c>
      <c r="H146" s="37"/>
      <c r="I146" s="33"/>
      <c r="J146" s="38" t="str">
        <f t="shared" si="11"/>
        <v/>
      </c>
      <c r="K146" s="39">
        <v>246.69</v>
      </c>
    </row>
    <row r="147" spans="1:11" ht="18.75" x14ac:dyDescent="0.3">
      <c r="A147" s="19" t="str">
        <f t="shared" si="12"/>
        <v/>
      </c>
      <c r="B147" s="19" t="str">
        <f t="shared" si="12"/>
        <v/>
      </c>
      <c r="C147" s="19" t="str">
        <f t="shared" si="12"/>
        <v/>
      </c>
      <c r="D147" s="20">
        <f t="shared" ca="1" si="12"/>
        <v>45713.554405324074</v>
      </c>
      <c r="E147" s="21" t="str">
        <f t="shared" si="12"/>
        <v/>
      </c>
      <c r="F147" s="40">
        <v>11112</v>
      </c>
      <c r="G147" s="37" t="s">
        <v>85</v>
      </c>
      <c r="H147" s="37"/>
      <c r="I147" s="33"/>
      <c r="J147" s="38" t="str">
        <f t="shared" si="11"/>
        <v/>
      </c>
      <c r="K147" s="39">
        <v>254.44</v>
      </c>
    </row>
    <row r="148" spans="1:11" ht="18.75" x14ac:dyDescent="0.3">
      <c r="A148" s="19" t="str">
        <f t="shared" si="12"/>
        <v/>
      </c>
      <c r="B148" s="19" t="str">
        <f t="shared" si="12"/>
        <v/>
      </c>
      <c r="C148" s="19" t="str">
        <f t="shared" si="12"/>
        <v/>
      </c>
      <c r="D148" s="20">
        <f t="shared" ca="1" si="12"/>
        <v>45713.554405324074</v>
      </c>
      <c r="E148" s="21" t="str">
        <f t="shared" si="12"/>
        <v/>
      </c>
      <c r="F148" s="40">
        <v>1163</v>
      </c>
      <c r="G148" s="37" t="s">
        <v>86</v>
      </c>
      <c r="H148" s="37"/>
      <c r="I148" s="33"/>
      <c r="J148" s="38" t="str">
        <f t="shared" si="11"/>
        <v/>
      </c>
      <c r="K148" s="39">
        <v>254.44</v>
      </c>
    </row>
    <row r="149" spans="1:11" ht="18.75" x14ac:dyDescent="0.3">
      <c r="A149" s="19" t="str">
        <f t="shared" si="12"/>
        <v/>
      </c>
      <c r="B149" s="19" t="str">
        <f t="shared" si="12"/>
        <v/>
      </c>
      <c r="C149" s="19" t="str">
        <f t="shared" si="12"/>
        <v/>
      </c>
      <c r="D149" s="20">
        <f t="shared" ca="1" si="12"/>
        <v>45713.554405324074</v>
      </c>
      <c r="E149" s="21" t="str">
        <f t="shared" si="12"/>
        <v/>
      </c>
      <c r="F149" s="41" t="s">
        <v>250</v>
      </c>
      <c r="G149" s="37" t="s">
        <v>251</v>
      </c>
      <c r="H149" s="37"/>
      <c r="I149" s="33"/>
      <c r="J149" s="38" t="str">
        <f t="shared" si="11"/>
        <v/>
      </c>
      <c r="K149" s="39">
        <v>360.39</v>
      </c>
    </row>
    <row r="150" spans="1:11" ht="18.75" x14ac:dyDescent="0.3">
      <c r="A150" s="19" t="str">
        <f t="shared" si="12"/>
        <v/>
      </c>
      <c r="B150" s="19" t="str">
        <f t="shared" si="12"/>
        <v/>
      </c>
      <c r="C150" s="19" t="str">
        <f t="shared" si="12"/>
        <v/>
      </c>
      <c r="D150" s="20">
        <f t="shared" ca="1" si="12"/>
        <v>45713.554405324074</v>
      </c>
      <c r="E150" s="21" t="str">
        <f t="shared" si="12"/>
        <v/>
      </c>
      <c r="F150" s="40">
        <v>266</v>
      </c>
      <c r="G150" s="37" t="s">
        <v>87</v>
      </c>
      <c r="H150" s="37"/>
      <c r="I150" s="33"/>
      <c r="J150" s="38" t="str">
        <f t="shared" si="11"/>
        <v/>
      </c>
      <c r="K150" s="39">
        <v>466.66</v>
      </c>
    </row>
    <row r="151" spans="1:11" ht="18.75" x14ac:dyDescent="0.3">
      <c r="A151" s="19" t="str">
        <f t="shared" si="12"/>
        <v/>
      </c>
      <c r="B151" s="19" t="str">
        <f t="shared" si="12"/>
        <v/>
      </c>
      <c r="C151" s="19" t="str">
        <f t="shared" si="12"/>
        <v/>
      </c>
      <c r="D151" s="20">
        <f t="shared" ca="1" si="12"/>
        <v>45713.554405324074</v>
      </c>
      <c r="E151" s="21" t="str">
        <f t="shared" si="12"/>
        <v/>
      </c>
      <c r="F151" s="40">
        <v>265</v>
      </c>
      <c r="G151" s="37" t="s">
        <v>88</v>
      </c>
      <c r="H151" s="37"/>
      <c r="I151" s="33"/>
      <c r="J151" s="38" t="str">
        <f t="shared" si="11"/>
        <v/>
      </c>
      <c r="K151" s="39">
        <v>466.66</v>
      </c>
    </row>
    <row r="152" spans="1:11" ht="18.75" x14ac:dyDescent="0.3">
      <c r="A152" s="19" t="str">
        <f t="shared" si="12"/>
        <v/>
      </c>
      <c r="B152" s="19" t="str">
        <f t="shared" si="12"/>
        <v/>
      </c>
      <c r="C152" s="19" t="str">
        <f t="shared" si="12"/>
        <v/>
      </c>
      <c r="D152" s="20">
        <f t="shared" ca="1" si="12"/>
        <v>45713.554405324074</v>
      </c>
      <c r="E152" s="21" t="str">
        <f t="shared" si="12"/>
        <v/>
      </c>
      <c r="F152" s="40">
        <v>280</v>
      </c>
      <c r="G152" s="37" t="s">
        <v>89</v>
      </c>
      <c r="H152" s="37"/>
      <c r="I152" s="33"/>
      <c r="J152" s="38" t="str">
        <f t="shared" si="11"/>
        <v/>
      </c>
      <c r="K152" s="39">
        <v>313.19</v>
      </c>
    </row>
    <row r="153" spans="1:11" ht="18.75" x14ac:dyDescent="0.3">
      <c r="A153" s="19" t="str">
        <f t="shared" si="12"/>
        <v/>
      </c>
      <c r="B153" s="19" t="str">
        <f t="shared" si="12"/>
        <v/>
      </c>
      <c r="C153" s="19" t="str">
        <f t="shared" si="12"/>
        <v/>
      </c>
      <c r="D153" s="20">
        <f t="shared" ca="1" si="12"/>
        <v>45713.554405324074</v>
      </c>
      <c r="E153" s="21" t="str">
        <f t="shared" si="12"/>
        <v/>
      </c>
      <c r="F153" s="40">
        <v>279</v>
      </c>
      <c r="G153" s="37" t="s">
        <v>90</v>
      </c>
      <c r="H153" s="37"/>
      <c r="I153" s="33"/>
      <c r="J153" s="38" t="str">
        <f t="shared" si="11"/>
        <v/>
      </c>
      <c r="K153" s="39">
        <v>313.19</v>
      </c>
    </row>
    <row r="154" spans="1:11" ht="18.75" x14ac:dyDescent="0.3">
      <c r="A154" s="19" t="str">
        <f t="shared" si="12"/>
        <v/>
      </c>
      <c r="B154" s="19" t="str">
        <f t="shared" si="12"/>
        <v/>
      </c>
      <c r="C154" s="19" t="str">
        <f t="shared" si="12"/>
        <v/>
      </c>
      <c r="D154" s="20">
        <f t="shared" ca="1" si="12"/>
        <v>45713.554405324074</v>
      </c>
      <c r="E154" s="21" t="str">
        <f t="shared" si="12"/>
        <v/>
      </c>
      <c r="F154" s="17"/>
      <c r="G154" s="8" t="s">
        <v>149</v>
      </c>
      <c r="H154" s="14"/>
      <c r="I154" s="15"/>
      <c r="J154" s="15"/>
      <c r="K154" s="23"/>
    </row>
    <row r="155" spans="1:11" ht="18.75" x14ac:dyDescent="0.3">
      <c r="A155" s="19" t="str">
        <f t="shared" si="12"/>
        <v/>
      </c>
      <c r="B155" s="19" t="str">
        <f t="shared" si="12"/>
        <v/>
      </c>
      <c r="C155" s="19" t="str">
        <f t="shared" si="12"/>
        <v/>
      </c>
      <c r="D155" s="20">
        <f t="shared" ca="1" si="12"/>
        <v>45713.554405324074</v>
      </c>
      <c r="E155" s="21" t="str">
        <f t="shared" si="12"/>
        <v/>
      </c>
      <c r="F155" s="40">
        <v>6094</v>
      </c>
      <c r="G155" s="37" t="s">
        <v>155</v>
      </c>
      <c r="H155" s="37"/>
      <c r="I155" s="33"/>
      <c r="J155" s="38" t="str">
        <f t="shared" ref="J155:J160" si="13">IF(I155&lt;&gt;0,(I155),"")</f>
        <v/>
      </c>
      <c r="K155" s="39">
        <v>38</v>
      </c>
    </row>
    <row r="156" spans="1:11" ht="18.75" x14ac:dyDescent="0.3">
      <c r="A156" s="19" t="str">
        <f t="shared" si="12"/>
        <v/>
      </c>
      <c r="B156" s="19" t="str">
        <f t="shared" si="12"/>
        <v/>
      </c>
      <c r="C156" s="19" t="str">
        <f t="shared" si="12"/>
        <v/>
      </c>
      <c r="D156" s="20">
        <f t="shared" ca="1" si="12"/>
        <v>45713.554405324074</v>
      </c>
      <c r="E156" s="21" t="str">
        <f t="shared" si="12"/>
        <v/>
      </c>
      <c r="F156" s="40">
        <v>3530</v>
      </c>
      <c r="G156" s="37" t="s">
        <v>152</v>
      </c>
      <c r="H156" s="37"/>
      <c r="I156" s="33"/>
      <c r="J156" s="38" t="str">
        <f t="shared" si="13"/>
        <v/>
      </c>
      <c r="K156" s="39">
        <v>38</v>
      </c>
    </row>
    <row r="157" spans="1:11" ht="18.75" x14ac:dyDescent="0.3">
      <c r="A157" s="19" t="str">
        <f t="shared" si="12"/>
        <v/>
      </c>
      <c r="B157" s="19" t="str">
        <f t="shared" si="12"/>
        <v/>
      </c>
      <c r="C157" s="19" t="str">
        <f t="shared" si="12"/>
        <v/>
      </c>
      <c r="D157" s="20">
        <f t="shared" ca="1" si="12"/>
        <v>45713.554405324074</v>
      </c>
      <c r="E157" s="21" t="str">
        <f t="shared" si="12"/>
        <v/>
      </c>
      <c r="F157" s="40">
        <v>6887</v>
      </c>
      <c r="G157" s="37" t="s">
        <v>157</v>
      </c>
      <c r="H157" s="37"/>
      <c r="I157" s="33"/>
      <c r="J157" s="38" t="str">
        <f t="shared" si="13"/>
        <v/>
      </c>
      <c r="K157" s="39">
        <v>25</v>
      </c>
    </row>
    <row r="158" spans="1:11" ht="18.75" x14ac:dyDescent="0.3">
      <c r="A158" s="19" t="str">
        <f t="shared" si="12"/>
        <v/>
      </c>
      <c r="B158" s="19" t="str">
        <f t="shared" si="12"/>
        <v/>
      </c>
      <c r="C158" s="19" t="str">
        <f t="shared" si="12"/>
        <v/>
      </c>
      <c r="D158" s="20">
        <f t="shared" ca="1" si="12"/>
        <v>45713.554405324074</v>
      </c>
      <c r="E158" s="21" t="str">
        <f t="shared" si="12"/>
        <v/>
      </c>
      <c r="F158" s="40">
        <v>3531</v>
      </c>
      <c r="G158" s="37" t="s">
        <v>153</v>
      </c>
      <c r="H158" s="37"/>
      <c r="I158" s="33"/>
      <c r="J158" s="38" t="str">
        <f t="shared" si="13"/>
        <v/>
      </c>
      <c r="K158" s="39">
        <v>38</v>
      </c>
    </row>
    <row r="159" spans="1:11" ht="18.75" x14ac:dyDescent="0.3">
      <c r="A159" s="19" t="str">
        <f t="shared" si="12"/>
        <v/>
      </c>
      <c r="B159" s="19" t="str">
        <f t="shared" si="12"/>
        <v/>
      </c>
      <c r="C159" s="19" t="str">
        <f t="shared" si="12"/>
        <v/>
      </c>
      <c r="D159" s="20">
        <f t="shared" ca="1" si="12"/>
        <v>45713.554405324074</v>
      </c>
      <c r="E159" s="21" t="str">
        <f t="shared" si="12"/>
        <v/>
      </c>
      <c r="F159" s="40">
        <v>3528</v>
      </c>
      <c r="G159" s="37" t="s">
        <v>154</v>
      </c>
      <c r="H159" s="37"/>
      <c r="I159" s="33"/>
      <c r="J159" s="38" t="str">
        <f t="shared" si="13"/>
        <v/>
      </c>
      <c r="K159" s="39">
        <v>38</v>
      </c>
    </row>
    <row r="160" spans="1:11" ht="18.75" x14ac:dyDescent="0.3">
      <c r="A160" s="19" t="str">
        <f t="shared" si="12"/>
        <v/>
      </c>
      <c r="B160" s="19" t="str">
        <f t="shared" si="12"/>
        <v/>
      </c>
      <c r="C160" s="19" t="str">
        <f t="shared" si="12"/>
        <v/>
      </c>
      <c r="D160" s="20">
        <f t="shared" ca="1" si="12"/>
        <v>45713.554405324074</v>
      </c>
      <c r="E160" s="21" t="str">
        <f t="shared" si="12"/>
        <v/>
      </c>
      <c r="F160" s="41" t="s">
        <v>142</v>
      </c>
      <c r="G160" s="37" t="s">
        <v>156</v>
      </c>
      <c r="H160" s="37"/>
      <c r="I160" s="33"/>
      <c r="J160" s="38" t="str">
        <f t="shared" si="13"/>
        <v/>
      </c>
      <c r="K160" s="39">
        <v>38</v>
      </c>
    </row>
    <row r="161" spans="1:11" ht="18.75" x14ac:dyDescent="0.3">
      <c r="A161" s="19" t="str">
        <f t="shared" si="12"/>
        <v/>
      </c>
      <c r="B161" s="19" t="str">
        <f t="shared" si="12"/>
        <v/>
      </c>
      <c r="C161" s="19" t="str">
        <f t="shared" si="12"/>
        <v/>
      </c>
      <c r="D161" s="20">
        <f t="shared" ca="1" si="12"/>
        <v>45713.554405324074</v>
      </c>
      <c r="E161" s="21" t="str">
        <f t="shared" si="12"/>
        <v/>
      </c>
      <c r="F161" s="18"/>
      <c r="G161" s="8" t="s">
        <v>150</v>
      </c>
      <c r="H161" s="14"/>
      <c r="I161" s="15"/>
      <c r="J161" s="29"/>
      <c r="K161" s="30"/>
    </row>
    <row r="162" spans="1:11" ht="18.75" x14ac:dyDescent="0.3">
      <c r="A162" s="19" t="str">
        <f t="shared" si="12"/>
        <v/>
      </c>
      <c r="B162" s="19" t="str">
        <f t="shared" si="12"/>
        <v/>
      </c>
      <c r="C162" s="19" t="str">
        <f t="shared" si="12"/>
        <v/>
      </c>
      <c r="D162" s="20">
        <f t="shared" ca="1" si="12"/>
        <v>45713.554405324074</v>
      </c>
      <c r="E162" s="21" t="str">
        <f t="shared" si="12"/>
        <v/>
      </c>
      <c r="F162" s="40"/>
      <c r="G162" s="37"/>
      <c r="H162" s="37"/>
      <c r="I162" s="33"/>
      <c r="J162" s="38"/>
      <c r="K162" s="39"/>
    </row>
    <row r="163" spans="1:11" ht="18.75" x14ac:dyDescent="0.3">
      <c r="A163" s="19" t="str">
        <f t="shared" si="12"/>
        <v/>
      </c>
      <c r="B163" s="19" t="str">
        <f t="shared" si="12"/>
        <v/>
      </c>
      <c r="C163" s="19" t="str">
        <f t="shared" si="12"/>
        <v/>
      </c>
      <c r="D163" s="20">
        <f t="shared" ca="1" si="12"/>
        <v>45713.554405324074</v>
      </c>
      <c r="E163" s="21" t="str">
        <f t="shared" si="12"/>
        <v/>
      </c>
      <c r="F163" s="40" t="s">
        <v>95</v>
      </c>
      <c r="G163" s="37" t="s">
        <v>96</v>
      </c>
      <c r="H163" s="37"/>
      <c r="I163" s="33"/>
      <c r="J163" s="38" t="str">
        <f>IF(I163&lt;&gt;0,(I163),"")</f>
        <v/>
      </c>
      <c r="K163" s="39">
        <v>152.69999999999999</v>
      </c>
    </row>
    <row r="164" spans="1:11" ht="18.75" x14ac:dyDescent="0.3">
      <c r="A164" s="19" t="str">
        <f t="shared" si="12"/>
        <v/>
      </c>
      <c r="B164" s="19" t="str">
        <f t="shared" si="12"/>
        <v/>
      </c>
      <c r="C164" s="19" t="str">
        <f t="shared" si="12"/>
        <v/>
      </c>
      <c r="D164" s="20">
        <f t="shared" ca="1" si="12"/>
        <v>45713.554405324074</v>
      </c>
      <c r="E164" s="21" t="str">
        <f t="shared" si="12"/>
        <v/>
      </c>
      <c r="F164" s="40">
        <v>2063</v>
      </c>
      <c r="G164" s="37" t="s">
        <v>93</v>
      </c>
      <c r="H164" s="37"/>
      <c r="I164" s="33"/>
      <c r="J164" s="38" t="str">
        <f>IF(I164&lt;&gt;0,(I164),"")</f>
        <v/>
      </c>
      <c r="K164" s="39">
        <v>304.35000000000002</v>
      </c>
    </row>
    <row r="165" spans="1:11" ht="18.75" x14ac:dyDescent="0.3">
      <c r="A165" s="19" t="str">
        <f t="shared" si="12"/>
        <v/>
      </c>
      <c r="B165" s="19" t="str">
        <f t="shared" si="12"/>
        <v/>
      </c>
      <c r="C165" s="19" t="str">
        <f t="shared" si="12"/>
        <v/>
      </c>
      <c r="D165" s="20">
        <f t="shared" ca="1" si="12"/>
        <v>45713.554405324074</v>
      </c>
      <c r="E165" s="21" t="str">
        <f t="shared" si="12"/>
        <v/>
      </c>
      <c r="F165" s="40" t="s">
        <v>91</v>
      </c>
      <c r="G165" s="37" t="s">
        <v>92</v>
      </c>
      <c r="H165" s="37"/>
      <c r="I165" s="33"/>
      <c r="J165" s="38" t="str">
        <f>IF(I165&lt;&gt;0,(I165),"")</f>
        <v/>
      </c>
      <c r="K165" s="39">
        <v>320</v>
      </c>
    </row>
    <row r="166" spans="1:11" ht="18.75" x14ac:dyDescent="0.3">
      <c r="A166" s="19" t="str">
        <f t="shared" si="12"/>
        <v/>
      </c>
      <c r="B166" s="19" t="str">
        <f t="shared" si="12"/>
        <v/>
      </c>
      <c r="C166" s="19" t="str">
        <f t="shared" si="12"/>
        <v/>
      </c>
      <c r="D166" s="20">
        <f t="shared" ca="1" si="12"/>
        <v>45713.554405324074</v>
      </c>
      <c r="E166" s="21" t="str">
        <f t="shared" si="12"/>
        <v/>
      </c>
      <c r="F166" s="40">
        <v>5161</v>
      </c>
      <c r="G166" s="37" t="s">
        <v>94</v>
      </c>
      <c r="H166" s="37"/>
      <c r="I166" s="33"/>
      <c r="J166" s="38" t="str">
        <f>IF(I166&lt;&gt;0,(I166),"")</f>
        <v/>
      </c>
      <c r="K166" s="39">
        <v>182.6</v>
      </c>
    </row>
    <row r="167" spans="1:11" ht="18.75" x14ac:dyDescent="0.3">
      <c r="A167" s="19" t="str">
        <f t="shared" si="12"/>
        <v/>
      </c>
      <c r="B167" s="19" t="str">
        <f t="shared" si="12"/>
        <v/>
      </c>
      <c r="C167" s="19" t="str">
        <f t="shared" si="12"/>
        <v/>
      </c>
      <c r="D167" s="20">
        <f t="shared" ca="1" si="12"/>
        <v>45713.554405324074</v>
      </c>
      <c r="E167" s="21" t="str">
        <f t="shared" si="12"/>
        <v/>
      </c>
      <c r="F167" s="49"/>
      <c r="G167" s="8" t="s">
        <v>158</v>
      </c>
      <c r="H167" s="48"/>
      <c r="I167" s="48"/>
      <c r="J167" s="48"/>
      <c r="K167" s="46"/>
    </row>
    <row r="168" spans="1:11" ht="18.75" x14ac:dyDescent="0.3">
      <c r="A168" s="19" t="str">
        <f t="shared" si="12"/>
        <v/>
      </c>
      <c r="B168" s="19" t="str">
        <f t="shared" si="12"/>
        <v/>
      </c>
      <c r="C168" s="19" t="str">
        <f t="shared" si="12"/>
        <v/>
      </c>
      <c r="D168" s="20">
        <f t="shared" ca="1" si="12"/>
        <v>45713.554405324074</v>
      </c>
      <c r="E168" s="21" t="str">
        <f t="shared" si="12"/>
        <v/>
      </c>
      <c r="F168" s="40" t="s">
        <v>97</v>
      </c>
      <c r="G168" s="37" t="s">
        <v>98</v>
      </c>
      <c r="H168" s="37"/>
      <c r="I168" s="33"/>
      <c r="J168" s="38" t="str">
        <f t="shared" ref="J168:J171" si="14">IF(I168&lt;&gt;0,(I168),"")</f>
        <v/>
      </c>
      <c r="K168" s="39">
        <v>99.64</v>
      </c>
    </row>
    <row r="169" spans="1:11" ht="18.75" x14ac:dyDescent="0.3">
      <c r="A169" s="19" t="str">
        <f t="shared" si="12"/>
        <v/>
      </c>
      <c r="B169" s="19" t="str">
        <f t="shared" si="12"/>
        <v/>
      </c>
      <c r="C169" s="19" t="str">
        <f t="shared" si="12"/>
        <v/>
      </c>
      <c r="D169" s="20">
        <f t="shared" ca="1" si="12"/>
        <v>45713.554405324074</v>
      </c>
      <c r="E169" s="21" t="str">
        <f t="shared" si="12"/>
        <v/>
      </c>
      <c r="F169" s="40" t="s">
        <v>99</v>
      </c>
      <c r="G169" s="37" t="s">
        <v>100</v>
      </c>
      <c r="H169" s="37"/>
      <c r="I169" s="33"/>
      <c r="J169" s="38" t="str">
        <f t="shared" si="14"/>
        <v/>
      </c>
      <c r="K169" s="39">
        <v>100</v>
      </c>
    </row>
    <row r="170" spans="1:11" ht="18.75" x14ac:dyDescent="0.3">
      <c r="A170" s="19" t="str">
        <f t="shared" si="12"/>
        <v/>
      </c>
      <c r="B170" s="19" t="str">
        <f t="shared" si="12"/>
        <v/>
      </c>
      <c r="C170" s="19" t="str">
        <f t="shared" si="12"/>
        <v/>
      </c>
      <c r="D170" s="20">
        <f t="shared" ca="1" si="12"/>
        <v>45713.554405324074</v>
      </c>
      <c r="E170" s="21" t="str">
        <f t="shared" si="12"/>
        <v/>
      </c>
      <c r="F170" s="40" t="s">
        <v>101</v>
      </c>
      <c r="G170" s="37" t="s">
        <v>102</v>
      </c>
      <c r="H170" s="37"/>
      <c r="I170" s="33"/>
      <c r="J170" s="38" t="str">
        <f t="shared" si="14"/>
        <v/>
      </c>
      <c r="K170" s="39">
        <v>124.16</v>
      </c>
    </row>
    <row r="171" spans="1:11" ht="19.5" thickBot="1" x14ac:dyDescent="0.35">
      <c r="A171" s="19" t="str">
        <f t="shared" si="12"/>
        <v/>
      </c>
      <c r="B171" s="19" t="str">
        <f t="shared" si="12"/>
        <v/>
      </c>
      <c r="C171" s="19" t="str">
        <f t="shared" si="12"/>
        <v/>
      </c>
      <c r="D171" s="20">
        <f t="shared" ca="1" si="12"/>
        <v>45713.554405324074</v>
      </c>
      <c r="E171" s="21" t="str">
        <f t="shared" si="12"/>
        <v/>
      </c>
      <c r="F171" s="50" t="s">
        <v>103</v>
      </c>
      <c r="G171" s="51" t="s">
        <v>104</v>
      </c>
      <c r="H171" s="51"/>
      <c r="I171" s="52"/>
      <c r="J171" s="53" t="str">
        <f t="shared" si="14"/>
        <v/>
      </c>
      <c r="K171" s="54">
        <v>346.23</v>
      </c>
    </row>
    <row r="172" spans="1:11" ht="15.75" thickTop="1" x14ac:dyDescent="0.25"/>
  </sheetData>
  <sheetProtection formatCells="0" formatColumns="0" formatRows="0" insertColumns="0" insertRows="0" insertHyperlinks="0" deleteColumns="0" deleteRows="0" sort="0" autoFilter="0" pivotTables="0"/>
  <sortState ref="F168:K172">
    <sortCondition ref="G168:G172"/>
  </sortState>
  <mergeCells count="1">
    <mergeCell ref="J161:K161"/>
  </mergeCells>
  <pageMargins left="0" right="0" top="0.25" bottom="0.25" header="0.3" footer="0.3"/>
  <pageSetup paperSize="9" scale="5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Closwa Order</vt:lpstr>
      <vt:lpstr>'Closwa Order'!Print_Area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</dc:creator>
  <cp:lastModifiedBy>Andre</cp:lastModifiedBy>
  <cp:lastPrinted>2025-02-11T08:02:32Z</cp:lastPrinted>
  <dcterms:created xsi:type="dcterms:W3CDTF">2025-02-07T08:02:49Z</dcterms:created>
  <dcterms:modified xsi:type="dcterms:W3CDTF">2025-02-25T11:19:05Z</dcterms:modified>
</cp:coreProperties>
</file>